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H14" i="1" l="1"/>
  <c r="F14" i="1"/>
  <c r="F5" i="7" l="1"/>
  <c r="F9" i="1"/>
  <c r="H9" i="1"/>
  <c r="F8" i="1"/>
  <c r="H8" i="1"/>
  <c r="F10" i="1"/>
  <c r="H10" i="1"/>
  <c r="F11" i="1"/>
  <c r="H11" i="1"/>
  <c r="F12" i="1"/>
  <c r="H12" i="1"/>
  <c r="F13" i="1"/>
  <c r="H13" i="1"/>
  <c r="F15" i="1"/>
  <c r="H15" i="1"/>
  <c r="H26" i="1" l="1"/>
  <c r="H25" i="1"/>
  <c r="F26" i="1"/>
  <c r="F25" i="1"/>
  <c r="D27" i="1"/>
  <c r="H23" i="1"/>
  <c r="F23" i="1"/>
  <c r="H22" i="1"/>
  <c r="F22" i="1"/>
  <c r="H21" i="1"/>
  <c r="F21" i="1"/>
  <c r="H19" i="1"/>
  <c r="F19" i="1"/>
  <c r="H18" i="1"/>
  <c r="F18" i="1"/>
  <c r="H17" i="1"/>
  <c r="F17" i="1"/>
  <c r="H16" i="1"/>
  <c r="F16" i="1"/>
  <c r="H7" i="1"/>
  <c r="F7" i="1"/>
  <c r="F27" i="1" l="1"/>
  <c r="H27" i="1"/>
  <c r="F4" i="7" l="1"/>
  <c r="D5" i="3"/>
  <c r="C5" i="3"/>
  <c r="B5" i="3"/>
  <c r="D10" i="2"/>
  <c r="D14" i="2" l="1"/>
  <c r="E14" i="2" s="1"/>
</calcChain>
</file>

<file path=xl/sharedStrings.xml><?xml version="1.0" encoding="utf-8"?>
<sst xmlns="http://schemas.openxmlformats.org/spreadsheetml/2006/main" count="150" uniqueCount="117">
  <si>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</si>
  <si>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</si>
  <si>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</si>
  <si>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</si>
  <si>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</si>
  <si>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</si>
  <si>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</si>
  <si>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</si>
  <si>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</si>
  <si>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</si>
  <si>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</si>
  <si>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</si>
  <si>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</si>
  <si>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</si>
  <si>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</si>
  <si>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</si>
  <si>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</si>
  <si>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</si>
  <si>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</si>
  <si>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</si>
  <si>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</si>
  <si>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</si>
  <si>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</si>
  <si>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</si>
  <si>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</si>
  <si>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</si>
  <si>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</si>
  <si>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</si>
  <si>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</si>
  <si>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</si>
  <si>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</si>
  <si>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</si>
  <si>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</si>
  <si>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</si>
  <si>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</si>
  <si>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</si>
  <si>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</si>
  <si>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</si>
  <si>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</si>
  <si>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</si>
  <si>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</si>
  <si>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</si>
  <si>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</si>
  <si>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</si>
  <si>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</si>
  <si>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</si>
  <si>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</si>
  <si>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усл</t>
  </si>
  <si>
    <t>дн</t>
  </si>
  <si>
    <t>I</t>
  </si>
  <si>
    <t>II</t>
  </si>
  <si>
    <t>III</t>
  </si>
  <si>
    <t>IV</t>
  </si>
  <si>
    <t xml:space="preserve"> </t>
  </si>
  <si>
    <t xml:space="preserve">Покраска МАФ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</si>
  <si>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</si>
  <si>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V</t>
  </si>
  <si>
    <t>VI</t>
  </si>
  <si>
    <t>усл.</t>
  </si>
  <si>
    <t>Периодическое техническое освидетельствование и страхование лифтового оборудования</t>
  </si>
  <si>
    <t xml:space="preserve">1. Перечень работ по содержанию общего имущества </t>
  </si>
  <si>
    <t>Содержание земельного участка, уборка помещений общего пользования:</t>
  </si>
  <si>
    <t xml:space="preserve">уборка земельного участка         </t>
  </si>
  <si>
    <t xml:space="preserve"> механизированная погрузка и вывоз снега     </t>
  </si>
  <si>
    <t>Содержание и текущий ремонт лифтового оборудования</t>
  </si>
  <si>
    <t>а) промазка замазкой (мастикой) гребней и свищей в местах протечек кровли, удаление с крыш снега и наледи, очистка кровли от мусора, грязи, листьев</t>
  </si>
  <si>
    <t>б) укрепление водосточных труб, колен, воронок</t>
  </si>
  <si>
    <t>в) утепление оконных проемов, чердачных перекрытий, входных дверей, дымовентиляционных каналов</t>
  </si>
  <si>
    <t>г) проверка исправности слуховых окон и жалюзи, состояния продухов в цоколях</t>
  </si>
  <si>
    <t>д) замена разбитых стекол окон и дверей в помещениях общего пользования</t>
  </si>
  <si>
    <t>е) укрепление входных дверей в помещениях общего пользования</t>
  </si>
  <si>
    <t>ж) проверка наличия тяги в дымовентиляционных каналах</t>
  </si>
  <si>
    <t>з) проверка исправности канализационных вытяжек</t>
  </si>
  <si>
    <t>и) укрепление просевших отмосток</t>
  </si>
  <si>
    <t>Техническое обслуживание внутридомовой инженерной системы электроснабжения</t>
  </si>
  <si>
    <t>Техническое обслуживание внутридомовой инженерной системы отопления и ГВС</t>
  </si>
  <si>
    <t>Техническое обслуживание внутридомовой инженерной системы холодного водоснабжения и водоотведения</t>
  </si>
  <si>
    <t>Техническое обслуживание автоматически запирающихся устройств дверей подъездов многоквартирного дома (домофоны)</t>
  </si>
  <si>
    <t xml:space="preserve">озеленение                         </t>
  </si>
  <si>
    <t>VI.Услуги по содержанию и текущему ремонту лифтового оборудования, в том числе:</t>
  </si>
  <si>
    <t xml:space="preserve">Замена крана в КУИ </t>
  </si>
  <si>
    <t>Замена крана в подвале (сбросник)</t>
  </si>
  <si>
    <t>Замена кранов на элеваторах в нежилых помещениях</t>
  </si>
  <si>
    <t xml:space="preserve">Косметический (текущий) ремонт подъезда </t>
  </si>
  <si>
    <t>акт от 01.07.2025</t>
  </si>
  <si>
    <t xml:space="preserve">техническая неисправность </t>
  </si>
  <si>
    <t>подготовка к сезонной эксплуатации</t>
  </si>
  <si>
    <t>П 3.2.9 Постановление Госстроя РФ от 27 сентября 2003 года №170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</si>
  <si>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</si>
  <si>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</si>
  <si>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</si>
  <si>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</si>
  <si>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</si>
  <si>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</si>
  <si>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</si>
  <si>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</si>
  <si>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</si>
  <si>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</si>
  <si>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</si>
  <si>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</si>
  <si>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</si>
  <si>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</si>
  <si>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</si>
  <si>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</si>
  <si>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</si>
  <si>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</si>
  <si>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</si>
  <si>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</si>
  <si>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</si>
  <si>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</si>
  <si>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</si>
  <si>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</si>
  <si>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пр. Шаимский, дом 12</t>
  </si>
  <si>
    <t>многокватирного дома):  5746,30 м2.</t>
  </si>
  <si>
    <t>Замена отсекающего крана  ХВС  кв. 32; 58.</t>
  </si>
  <si>
    <t>акт от 18.04.2025; акт от  27.03.2025</t>
  </si>
  <si>
    <t>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</si>
</sst>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center" wrapText="1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4" workbookViewId="0">
      <selection activeCell="A35" sqref="A35:I35"/>
    </sheetView>
  </sheetViews>
  <sheetFormatPr defaultRowHeight="15"/>
  <cols>
    <col min="1" max="1" width="40.140625" bestFit="1" customWidth="1"/>
  </cols>
  <sheetData>
    <row r="1" spans="1:8" ht="15.75">
      <c r="A1" s="35" t="s">
        <v>88</v>
      </c>
      <c r="B1" s="35"/>
      <c r="C1" s="35"/>
      <c r="D1" s="35"/>
      <c r="E1" s="35"/>
      <c r="F1" s="35"/>
      <c r="G1" s="35"/>
      <c r="H1" s="35"/>
    </row>
    <row r="2" spans="1:8" ht="15.75">
      <c r="A2" s="35" t="s">
        <v>89</v>
      </c>
      <c r="B2" s="35"/>
      <c r="C2" s="35"/>
      <c r="D2" s="35"/>
      <c r="E2" s="35"/>
      <c r="F2" s="35"/>
      <c r="G2" s="35"/>
      <c r="H2" s="35"/>
    </row>
    <row r="3" spans="1:8" ht="15.75">
      <c r="A3" s="35" t="s">
        <v>90</v>
      </c>
      <c r="B3" s="35"/>
      <c r="C3" s="35"/>
      <c r="D3" s="35"/>
      <c r="E3" s="35"/>
      <c r="F3" s="35"/>
      <c r="G3" s="35"/>
      <c r="H3" s="35"/>
    </row>
    <row r="4" spans="1:8" ht="15.75">
      <c r="A4" s="35"/>
      <c r="B4" s="35"/>
      <c r="C4" s="35"/>
      <c r="D4" s="35"/>
      <c r="E4" s="35"/>
      <c r="F4" s="35"/>
      <c r="G4" s="35"/>
      <c r="H4" s="35"/>
    </row>
    <row r="5" spans="1:8" ht="15.75">
      <c r="A5" s="36"/>
      <c r="B5" s="36"/>
      <c r="C5" s="36"/>
      <c r="D5" s="36"/>
      <c r="E5" s="36"/>
      <c r="F5" s="36"/>
      <c r="G5" s="36"/>
      <c r="H5" s="36"/>
    </row>
    <row r="6" spans="1:8" ht="18.75">
      <c r="A6" s="34" t="s">
        <v>91</v>
      </c>
      <c r="B6" s="34"/>
      <c r="C6" s="34"/>
      <c r="D6" s="34"/>
      <c r="E6" s="34"/>
      <c r="F6" s="34"/>
      <c r="G6" s="34"/>
      <c r="H6" s="34"/>
    </row>
    <row r="7" spans="1:8" ht="16.5">
      <c r="A7" s="37" t="s">
        <v>92</v>
      </c>
      <c r="B7" s="37"/>
      <c r="C7" s="37"/>
      <c r="D7" s="37"/>
      <c r="E7" s="37"/>
      <c r="F7" s="37"/>
      <c r="G7" s="37"/>
      <c r="H7" s="37"/>
    </row>
    <row r="8" spans="1:8" ht="15.75">
      <c r="A8" s="22"/>
    </row>
    <row r="9" spans="1:8" ht="15.75">
      <c r="A9" s="22"/>
    </row>
    <row r="10" spans="1:8" ht="15.75">
      <c r="A10" s="38" t="s">
        <v>93</v>
      </c>
      <c r="B10" s="38"/>
      <c r="C10" s="38"/>
      <c r="D10" s="38"/>
      <c r="E10" s="38"/>
      <c r="F10" s="38"/>
      <c r="G10" s="38"/>
      <c r="H10" s="38"/>
    </row>
    <row r="11" spans="1:8" ht="18.75">
      <c r="A11" s="39" t="s">
        <v>112</v>
      </c>
      <c r="B11" s="40"/>
      <c r="C11" s="40"/>
      <c r="D11" s="40"/>
      <c r="E11" s="40"/>
      <c r="F11" s="40"/>
      <c r="G11" s="40"/>
      <c r="H11" s="40"/>
    </row>
    <row r="12" spans="1:8" ht="18.75">
      <c r="A12" s="39" t="s">
        <v>94</v>
      </c>
      <c r="B12" s="36"/>
      <c r="C12" s="36"/>
      <c r="D12" s="36"/>
      <c r="E12" s="36"/>
      <c r="F12" s="36"/>
      <c r="G12" s="36"/>
      <c r="H12" s="36"/>
    </row>
    <row r="13" spans="1:8" ht="15.75">
      <c r="A13" s="22"/>
    </row>
    <row r="14" spans="1:8" ht="15.75">
      <c r="A14" s="41" t="s">
        <v>95</v>
      </c>
      <c r="B14" s="36"/>
      <c r="C14" s="36"/>
      <c r="D14" s="36"/>
      <c r="E14" s="36"/>
      <c r="F14" s="36"/>
      <c r="G14" s="36"/>
      <c r="H14" s="36"/>
    </row>
    <row r="15" spans="1:8" ht="15.75">
      <c r="A15" s="36" t="s">
        <v>96</v>
      </c>
      <c r="B15" s="36"/>
      <c r="C15" s="36"/>
      <c r="D15" s="36"/>
      <c r="E15" s="36"/>
      <c r="F15" s="36"/>
      <c r="G15" s="36"/>
      <c r="H15" s="36"/>
    </row>
    <row r="16" spans="1:8" ht="15.75">
      <c r="A16" s="23"/>
    </row>
    <row r="17" spans="1:8" ht="15.75">
      <c r="A17" s="41" t="s">
        <v>97</v>
      </c>
      <c r="B17" s="36"/>
      <c r="C17" s="36"/>
      <c r="D17" s="36"/>
      <c r="E17" s="36"/>
      <c r="F17" s="36"/>
      <c r="G17" s="36"/>
      <c r="H17" s="36"/>
    </row>
    <row r="18" spans="1:8" ht="15.75">
      <c r="A18" s="36" t="s">
        <v>98</v>
      </c>
      <c r="B18" s="36"/>
      <c r="C18" s="36"/>
      <c r="D18" s="36"/>
      <c r="E18" s="36"/>
      <c r="F18" s="36"/>
      <c r="G18" s="36"/>
      <c r="H18" s="36"/>
    </row>
    <row r="19" spans="1:8" ht="15.75">
      <c r="A19" s="36" t="s">
        <v>99</v>
      </c>
      <c r="B19" s="36"/>
      <c r="C19" s="36"/>
      <c r="D19" s="36"/>
      <c r="E19" s="36"/>
      <c r="F19" s="36"/>
      <c r="G19" s="36"/>
      <c r="H19" s="36"/>
    </row>
    <row r="20" spans="1:8" ht="15.75">
      <c r="A20" s="22"/>
    </row>
    <row r="21" spans="1:8" ht="15.75">
      <c r="A21" s="41" t="s">
        <v>100</v>
      </c>
      <c r="B21" s="36"/>
      <c r="C21" s="36"/>
      <c r="D21" s="36"/>
      <c r="E21" s="36"/>
      <c r="F21" s="36"/>
      <c r="G21" s="36"/>
      <c r="H21" s="36"/>
    </row>
    <row r="22" spans="1:8" ht="15.75">
      <c r="A22" s="36" t="s">
        <v>101</v>
      </c>
      <c r="B22" s="36"/>
      <c r="C22" s="36"/>
      <c r="D22" s="36"/>
      <c r="E22" s="36"/>
      <c r="F22" s="36"/>
      <c r="G22" s="36"/>
      <c r="H22" s="36"/>
    </row>
    <row r="23" spans="1:8" ht="15.75">
      <c r="A23" s="36" t="s">
        <v>102</v>
      </c>
      <c r="B23" s="36"/>
      <c r="C23" s="36"/>
      <c r="D23" s="36"/>
      <c r="E23" s="36"/>
      <c r="F23" s="36"/>
      <c r="G23" s="36"/>
      <c r="H23" s="36"/>
    </row>
    <row r="24" spans="1:8" ht="15.75">
      <c r="A24" s="36"/>
      <c r="B24" s="36"/>
      <c r="C24" s="36"/>
      <c r="D24" s="36"/>
      <c r="E24" s="36"/>
      <c r="F24" s="36"/>
      <c r="G24" s="36"/>
      <c r="H24" s="36"/>
    </row>
    <row r="25" spans="1:8" ht="15.75">
      <c r="A25" s="46" t="s">
        <v>103</v>
      </c>
      <c r="B25" s="46"/>
      <c r="C25" s="46"/>
      <c r="D25" s="46"/>
      <c r="E25" s="46"/>
      <c r="F25" s="46"/>
      <c r="G25" s="46"/>
      <c r="H25" s="46"/>
    </row>
    <row r="26" spans="1:8" ht="15.75">
      <c r="A26" s="47" t="s">
        <v>104</v>
      </c>
      <c r="B26" s="48"/>
      <c r="C26" s="48"/>
      <c r="D26" s="48"/>
      <c r="E26" s="48"/>
      <c r="F26" s="48"/>
      <c r="G26" s="48"/>
      <c r="H26" s="48"/>
    </row>
    <row r="27" spans="1:8" ht="15.75">
      <c r="A27" s="36" t="s">
        <v>105</v>
      </c>
      <c r="B27" s="36"/>
      <c r="C27" s="36"/>
      <c r="D27" s="36"/>
      <c r="E27" s="36"/>
      <c r="F27" s="36"/>
      <c r="G27" s="36"/>
      <c r="H27" s="36"/>
    </row>
    <row r="28" spans="1:8" ht="15.75">
      <c r="A28" s="22"/>
      <c r="B28" s="22"/>
      <c r="C28" s="22"/>
      <c r="D28" s="22"/>
      <c r="E28" s="22"/>
      <c r="F28" s="22"/>
      <c r="G28" s="22"/>
      <c r="H28" s="22"/>
    </row>
    <row r="29" spans="1:8" ht="15.75">
      <c r="A29" s="47" t="s">
        <v>106</v>
      </c>
      <c r="B29" s="36"/>
      <c r="C29" s="36"/>
      <c r="D29" s="36"/>
      <c r="E29" s="36"/>
      <c r="F29" s="36"/>
      <c r="G29" s="36"/>
      <c r="H29" s="36"/>
    </row>
    <row r="30" spans="1:8" ht="15.75">
      <c r="A30" s="36" t="s">
        <v>107</v>
      </c>
      <c r="B30" s="36"/>
      <c r="C30" s="36"/>
      <c r="D30" s="36"/>
      <c r="E30" s="36"/>
      <c r="F30" s="36"/>
      <c r="G30" s="36"/>
      <c r="H30" s="36"/>
    </row>
    <row r="31" spans="1:8" ht="15.75">
      <c r="A31" s="36" t="s">
        <v>108</v>
      </c>
      <c r="B31" s="36"/>
      <c r="C31" s="36"/>
      <c r="D31" s="36"/>
      <c r="E31" s="36"/>
      <c r="F31" s="36"/>
      <c r="G31" s="36"/>
      <c r="H31" s="36"/>
    </row>
    <row r="32" spans="1:8" ht="15.75">
      <c r="A32" s="22"/>
    </row>
    <row r="33" spans="1:9" ht="15.75">
      <c r="A33" s="42" t="s">
        <v>109</v>
      </c>
      <c r="B33" s="42"/>
      <c r="C33" s="42"/>
      <c r="D33" s="42"/>
      <c r="E33" s="42"/>
      <c r="F33" s="42"/>
      <c r="G33" s="42"/>
      <c r="H33" s="42"/>
      <c r="I33" s="42"/>
    </row>
    <row r="34" spans="1:9" ht="15.75">
      <c r="A34" s="43" t="s">
        <v>110</v>
      </c>
      <c r="B34" s="43"/>
      <c r="C34" s="43"/>
      <c r="D34" s="43"/>
      <c r="E34" s="43"/>
      <c r="F34" s="43"/>
      <c r="G34" s="43"/>
      <c r="H34" s="43"/>
      <c r="I34" s="43"/>
    </row>
    <row r="35" spans="1:9" ht="15.75">
      <c r="A35" s="44" t="s">
        <v>113</v>
      </c>
      <c r="B35" s="45"/>
      <c r="C35" s="45"/>
      <c r="D35" s="45"/>
      <c r="E35" s="45"/>
      <c r="F35" s="45"/>
      <c r="G35" s="45"/>
      <c r="H35" s="45"/>
      <c r="I35" s="45"/>
    </row>
    <row r="36" spans="1:9" ht="15.75">
      <c r="A36" s="24"/>
    </row>
    <row r="37" spans="1:9">
      <c r="A37" s="25" t="s">
        <v>111</v>
      </c>
    </row>
    <row r="38" spans="1:9" ht="15.75">
      <c r="A38" s="24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9" zoomScale="90" zoomScaleNormal="90" workbookViewId="0">
      <selection activeCell="J19" sqref="J19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9" width="9.140625" style="1"/>
    <col min="10" max="10" width="11.85546875" style="1" bestFit="1" customWidth="1"/>
    <col min="11" max="11" width="14.140625" style="1" bestFit="1" customWidth="1"/>
    <col min="12" max="12" width="13" style="1" bestFit="1" customWidth="1"/>
    <col min="13" max="16384" width="9.140625" style="1"/>
  </cols>
  <sheetData>
    <row r="1" spans="1:8">
      <c r="A1" s="21"/>
      <c r="B1" s="21"/>
      <c r="C1" s="21"/>
      <c r="D1" s="21"/>
      <c r="E1" s="21"/>
      <c r="F1" s="13"/>
      <c r="G1" s="21"/>
      <c r="H1" s="13"/>
    </row>
    <row r="2" spans="1:8">
      <c r="A2" s="49" t="s">
        <v>60</v>
      </c>
      <c r="B2" s="49"/>
      <c r="C2" s="49"/>
      <c r="D2" s="49"/>
      <c r="E2" s="49"/>
      <c r="F2" s="49"/>
      <c r="G2" s="49"/>
      <c r="H2" s="49"/>
    </row>
    <row r="3" spans="1:8">
      <c r="A3" s="58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/>
      <c r="G3" s="53" t="s">
        <v>5</v>
      </c>
      <c r="H3" s="53"/>
    </row>
    <row r="4" spans="1:8" ht="78.75">
      <c r="A4" s="59"/>
      <c r="B4" s="53"/>
      <c r="C4" s="53"/>
      <c r="D4" s="53"/>
      <c r="E4" s="19" t="s">
        <v>6</v>
      </c>
      <c r="F4" s="19" t="s">
        <v>7</v>
      </c>
      <c r="G4" s="19" t="s">
        <v>6</v>
      </c>
      <c r="H4" s="19" t="s">
        <v>7</v>
      </c>
    </row>
    <row r="5" spans="1:8">
      <c r="A5" s="60"/>
      <c r="B5" s="19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</row>
    <row r="6" spans="1:8">
      <c r="A6" s="15" t="s">
        <v>49</v>
      </c>
      <c r="B6" s="54" t="s">
        <v>55</v>
      </c>
      <c r="C6" s="55"/>
      <c r="D6" s="55"/>
      <c r="E6" s="55"/>
      <c r="F6" s="55"/>
      <c r="G6" s="55"/>
      <c r="H6" s="56"/>
    </row>
    <row r="7" spans="1:8" ht="126">
      <c r="A7" s="19">
        <v>1</v>
      </c>
      <c r="B7" s="28" t="s">
        <v>65</v>
      </c>
      <c r="C7" s="19" t="s">
        <v>47</v>
      </c>
      <c r="D7" s="29">
        <v>4749.5</v>
      </c>
      <c r="E7" s="19">
        <v>1</v>
      </c>
      <c r="F7" s="9">
        <f t="shared" ref="F7:F19" si="0">D7*E7</f>
        <v>4749.5</v>
      </c>
      <c r="G7" s="19">
        <v>1</v>
      </c>
      <c r="H7" s="9">
        <f t="shared" ref="H7:H19" si="1">D7*G7</f>
        <v>4749.5</v>
      </c>
    </row>
    <row r="8" spans="1:8" ht="47.25">
      <c r="A8" s="19">
        <v>2</v>
      </c>
      <c r="B8" s="28" t="s">
        <v>66</v>
      </c>
      <c r="C8" s="19" t="s">
        <v>47</v>
      </c>
      <c r="D8" s="29">
        <v>593.69000000000005</v>
      </c>
      <c r="E8" s="19">
        <v>1</v>
      </c>
      <c r="F8" s="9">
        <f t="shared" si="0"/>
        <v>593.69000000000005</v>
      </c>
      <c r="G8" s="19">
        <v>1</v>
      </c>
      <c r="H8" s="9">
        <f t="shared" si="1"/>
        <v>593.69000000000005</v>
      </c>
    </row>
    <row r="9" spans="1:8" ht="94.5">
      <c r="A9" s="19">
        <v>3</v>
      </c>
      <c r="B9" s="28" t="s">
        <v>67</v>
      </c>
      <c r="C9" s="19" t="s">
        <v>47</v>
      </c>
      <c r="D9" s="29">
        <v>41558.160000000003</v>
      </c>
      <c r="E9" s="19">
        <v>1</v>
      </c>
      <c r="F9" s="9">
        <f t="shared" ref="F9" si="2">D9*E9</f>
        <v>41558.160000000003</v>
      </c>
      <c r="G9" s="19">
        <v>1</v>
      </c>
      <c r="H9" s="9">
        <f t="shared" ref="H9" si="3">D9*G9</f>
        <v>41558.160000000003</v>
      </c>
    </row>
    <row r="10" spans="1:8" ht="78.75">
      <c r="A10" s="19">
        <v>4</v>
      </c>
      <c r="B10" s="28" t="s">
        <v>68</v>
      </c>
      <c r="C10" s="19" t="s">
        <v>47</v>
      </c>
      <c r="D10" s="29">
        <v>2374.75</v>
      </c>
      <c r="E10" s="19">
        <v>1</v>
      </c>
      <c r="F10" s="9">
        <f t="shared" si="0"/>
        <v>2374.75</v>
      </c>
      <c r="G10" s="19">
        <v>1</v>
      </c>
      <c r="H10" s="9">
        <f t="shared" si="1"/>
        <v>2374.75</v>
      </c>
    </row>
    <row r="11" spans="1:8" ht="63">
      <c r="A11" s="19">
        <v>5</v>
      </c>
      <c r="B11" s="28" t="s">
        <v>69</v>
      </c>
      <c r="C11" s="19" t="s">
        <v>47</v>
      </c>
      <c r="D11" s="29">
        <v>5936.88</v>
      </c>
      <c r="E11" s="19">
        <v>1</v>
      </c>
      <c r="F11" s="9">
        <f t="shared" si="0"/>
        <v>5936.88</v>
      </c>
      <c r="G11" s="19">
        <v>1</v>
      </c>
      <c r="H11" s="9">
        <f t="shared" si="1"/>
        <v>5936.88</v>
      </c>
    </row>
    <row r="12" spans="1:8" ht="47.25">
      <c r="A12" s="19">
        <v>6</v>
      </c>
      <c r="B12" s="28" t="s">
        <v>70</v>
      </c>
      <c r="C12" s="19" t="s">
        <v>47</v>
      </c>
      <c r="D12" s="29">
        <v>5343.19</v>
      </c>
      <c r="E12" s="19">
        <v>2</v>
      </c>
      <c r="F12" s="9">
        <f t="shared" si="0"/>
        <v>10686.38</v>
      </c>
      <c r="G12" s="19">
        <v>2</v>
      </c>
      <c r="H12" s="9">
        <f t="shared" si="1"/>
        <v>10686.38</v>
      </c>
    </row>
    <row r="13" spans="1:8" ht="63">
      <c r="A13" s="19">
        <v>7</v>
      </c>
      <c r="B13" s="28" t="s">
        <v>71</v>
      </c>
      <c r="C13" s="19" t="s">
        <v>47</v>
      </c>
      <c r="D13" s="29">
        <v>593.69000000000005</v>
      </c>
      <c r="E13" s="19">
        <v>1</v>
      </c>
      <c r="F13" s="9">
        <f t="shared" si="0"/>
        <v>593.69000000000005</v>
      </c>
      <c r="G13" s="19">
        <v>1</v>
      </c>
      <c r="H13" s="9">
        <f t="shared" si="1"/>
        <v>593.69000000000005</v>
      </c>
    </row>
    <row r="14" spans="1:8" ht="63">
      <c r="A14" s="19">
        <v>8</v>
      </c>
      <c r="B14" s="28" t="s">
        <v>72</v>
      </c>
      <c r="C14" s="19" t="s">
        <v>47</v>
      </c>
      <c r="D14" s="29">
        <v>593.69000000000005</v>
      </c>
      <c r="E14" s="19">
        <v>1</v>
      </c>
      <c r="F14" s="9">
        <f t="shared" si="0"/>
        <v>593.69000000000005</v>
      </c>
      <c r="G14" s="19">
        <v>1</v>
      </c>
      <c r="H14" s="9">
        <f t="shared" si="1"/>
        <v>593.69000000000005</v>
      </c>
    </row>
    <row r="15" spans="1:8" ht="31.5">
      <c r="A15" s="19">
        <v>9</v>
      </c>
      <c r="B15" s="28" t="s">
        <v>73</v>
      </c>
      <c r="C15" s="19" t="s">
        <v>47</v>
      </c>
      <c r="D15" s="29">
        <v>4749.5</v>
      </c>
      <c r="E15" s="19">
        <v>1</v>
      </c>
      <c r="F15" s="9">
        <f t="shared" si="0"/>
        <v>4749.5</v>
      </c>
      <c r="G15" s="19">
        <v>1</v>
      </c>
      <c r="H15" s="9">
        <f t="shared" si="1"/>
        <v>4749.5</v>
      </c>
    </row>
    <row r="16" spans="1:8" ht="110.25">
      <c r="A16" s="26" t="s">
        <v>50</v>
      </c>
      <c r="B16" s="67" t="s">
        <v>76</v>
      </c>
      <c r="C16" s="26" t="s">
        <v>47</v>
      </c>
      <c r="D16" s="68">
        <v>4452.66</v>
      </c>
      <c r="E16" s="26">
        <v>12</v>
      </c>
      <c r="F16" s="27">
        <f t="shared" si="0"/>
        <v>53431.92</v>
      </c>
      <c r="G16" s="26">
        <v>12</v>
      </c>
      <c r="H16" s="27">
        <f t="shared" si="1"/>
        <v>53431.92</v>
      </c>
    </row>
    <row r="17" spans="1:8" ht="78.75">
      <c r="A17" s="26" t="s">
        <v>51</v>
      </c>
      <c r="B17" s="67" t="s">
        <v>74</v>
      </c>
      <c r="C17" s="26" t="s">
        <v>47</v>
      </c>
      <c r="D17" s="68">
        <v>2176.86</v>
      </c>
      <c r="E17" s="26">
        <v>12</v>
      </c>
      <c r="F17" s="27">
        <f t="shared" si="0"/>
        <v>26122.32</v>
      </c>
      <c r="G17" s="26">
        <v>12</v>
      </c>
      <c r="H17" s="27">
        <f t="shared" si="1"/>
        <v>26122.32</v>
      </c>
    </row>
    <row r="18" spans="1:8" ht="78.75">
      <c r="A18" s="26" t="s">
        <v>52</v>
      </c>
      <c r="B18" s="67" t="s">
        <v>75</v>
      </c>
      <c r="C18" s="26" t="s">
        <v>47</v>
      </c>
      <c r="D18" s="68">
        <v>5640.04</v>
      </c>
      <c r="E18" s="26">
        <v>12</v>
      </c>
      <c r="F18" s="27">
        <f t="shared" si="0"/>
        <v>67680.479999999996</v>
      </c>
      <c r="G18" s="26">
        <v>12</v>
      </c>
      <c r="H18" s="27">
        <f t="shared" si="1"/>
        <v>67680.479999999996</v>
      </c>
    </row>
    <row r="19" spans="1:8" ht="126">
      <c r="A19" s="26" t="s">
        <v>56</v>
      </c>
      <c r="B19" s="69" t="s">
        <v>77</v>
      </c>
      <c r="C19" s="26" t="s">
        <v>47</v>
      </c>
      <c r="D19" s="68">
        <v>3562.13</v>
      </c>
      <c r="E19" s="26">
        <v>12</v>
      </c>
      <c r="F19" s="27">
        <f t="shared" si="0"/>
        <v>42745.56</v>
      </c>
      <c r="G19" s="26">
        <v>12</v>
      </c>
      <c r="H19" s="27">
        <f t="shared" si="1"/>
        <v>42745.56</v>
      </c>
    </row>
    <row r="20" spans="1:8" ht="35.25" customHeight="1">
      <c r="A20" s="18" t="s">
        <v>57</v>
      </c>
      <c r="B20" s="57" t="s">
        <v>61</v>
      </c>
      <c r="C20" s="57"/>
      <c r="D20" s="57"/>
      <c r="E20" s="57"/>
      <c r="F20" s="57"/>
      <c r="G20" s="57"/>
      <c r="H20" s="57"/>
    </row>
    <row r="21" spans="1:8" ht="31.5">
      <c r="A21" s="19">
        <v>1</v>
      </c>
      <c r="B21" s="30" t="s">
        <v>62</v>
      </c>
      <c r="C21" s="19" t="s">
        <v>48</v>
      </c>
      <c r="D21" s="19">
        <v>512.36</v>
      </c>
      <c r="E21" s="19">
        <v>365</v>
      </c>
      <c r="F21" s="9">
        <f t="shared" ref="F21:F23" si="4">D21*E21</f>
        <v>187011.4</v>
      </c>
      <c r="G21" s="19">
        <v>365</v>
      </c>
      <c r="H21" s="9">
        <f t="shared" ref="H21:H23" si="5">D21*G21</f>
        <v>187011.4</v>
      </c>
    </row>
    <row r="22" spans="1:8">
      <c r="A22" s="19">
        <v>2</v>
      </c>
      <c r="B22" s="30" t="s">
        <v>78</v>
      </c>
      <c r="C22" s="19" t="s">
        <v>58</v>
      </c>
      <c r="D22" s="19">
        <v>5936.88</v>
      </c>
      <c r="E22" s="19">
        <v>1</v>
      </c>
      <c r="F22" s="9">
        <f t="shared" si="4"/>
        <v>5936.88</v>
      </c>
      <c r="G22" s="19">
        <v>1</v>
      </c>
      <c r="H22" s="9">
        <f t="shared" si="5"/>
        <v>5936.88</v>
      </c>
    </row>
    <row r="23" spans="1:8" ht="31.5">
      <c r="A23" s="19">
        <v>3</v>
      </c>
      <c r="B23" s="30" t="s">
        <v>63</v>
      </c>
      <c r="C23" s="19" t="s">
        <v>47</v>
      </c>
      <c r="D23" s="19">
        <v>9350.59</v>
      </c>
      <c r="E23" s="19">
        <v>4</v>
      </c>
      <c r="F23" s="9">
        <f t="shared" si="4"/>
        <v>37402.36</v>
      </c>
      <c r="G23" s="19">
        <v>4</v>
      </c>
      <c r="H23" s="9">
        <f t="shared" si="5"/>
        <v>37402.36</v>
      </c>
    </row>
    <row r="24" spans="1:8" s="14" customFormat="1">
      <c r="A24" s="52" t="s">
        <v>79</v>
      </c>
      <c r="B24" s="52"/>
      <c r="C24" s="52"/>
      <c r="D24" s="52"/>
      <c r="E24" s="52"/>
      <c r="F24" s="52"/>
      <c r="G24" s="52"/>
      <c r="H24" s="52"/>
    </row>
    <row r="25" spans="1:8" ht="47.25">
      <c r="A25" s="19">
        <v>1</v>
      </c>
      <c r="B25" s="31" t="s">
        <v>64</v>
      </c>
      <c r="C25" s="19" t="s">
        <v>47</v>
      </c>
      <c r="D25" s="19">
        <v>16969.580000000002</v>
      </c>
      <c r="E25" s="19">
        <v>12</v>
      </c>
      <c r="F25" s="9">
        <f>E25*D25</f>
        <v>203634.96000000002</v>
      </c>
      <c r="G25" s="19">
        <v>12</v>
      </c>
      <c r="H25" s="9">
        <f>G25*D25</f>
        <v>203634.96000000002</v>
      </c>
    </row>
    <row r="26" spans="1:8" ht="78.75">
      <c r="A26" s="19">
        <v>2</v>
      </c>
      <c r="B26" s="31" t="s">
        <v>59</v>
      </c>
      <c r="C26" s="19" t="s">
        <v>47</v>
      </c>
      <c r="D26" s="19">
        <v>11280.07</v>
      </c>
      <c r="E26" s="19">
        <v>1</v>
      </c>
      <c r="F26" s="9">
        <f>E26*D26</f>
        <v>11280.07</v>
      </c>
      <c r="G26" s="19">
        <v>1</v>
      </c>
      <c r="H26" s="9">
        <f>G26*D26</f>
        <v>11280.07</v>
      </c>
    </row>
    <row r="27" spans="1:8">
      <c r="A27" s="50" t="s">
        <v>8</v>
      </c>
      <c r="B27" s="49"/>
      <c r="C27" s="51"/>
      <c r="D27" s="20">
        <f>SUM(D7:D26)</f>
        <v>126374.22000000003</v>
      </c>
      <c r="E27" s="20"/>
      <c r="F27" s="17">
        <f>SUM(F7:F26)</f>
        <v>707082.19000000006</v>
      </c>
      <c r="G27" s="20"/>
      <c r="H27" s="17">
        <f>SUM(H7:H26)</f>
        <v>707082.19000000006</v>
      </c>
    </row>
  </sheetData>
  <mergeCells count="11">
    <mergeCell ref="A2:H2"/>
    <mergeCell ref="A27:C27"/>
    <mergeCell ref="A24:H24"/>
    <mergeCell ref="G3:H3"/>
    <mergeCell ref="B6:H6"/>
    <mergeCell ref="B20:H20"/>
    <mergeCell ref="A3:A5"/>
    <mergeCell ref="B3:B4"/>
    <mergeCell ref="C3:C4"/>
    <mergeCell ref="D3:D4"/>
    <mergeCell ref="E3:F3"/>
  </mergeCells>
  <phoneticPr fontId="4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workbookViewId="0">
      <selection activeCell="G12" sqref="G12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49" t="s">
        <v>9</v>
      </c>
      <c r="B1" s="49"/>
      <c r="C1" s="49"/>
      <c r="D1" s="49"/>
      <c r="E1" s="49"/>
      <c r="F1" s="49"/>
    </row>
    <row r="2" spans="1:8" ht="119.25" customHeight="1">
      <c r="A2" s="58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60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31.5">
      <c r="A4" s="4">
        <v>1</v>
      </c>
      <c r="B4" s="32" t="s">
        <v>80</v>
      </c>
      <c r="C4" s="32" t="s">
        <v>85</v>
      </c>
      <c r="D4" s="4">
        <v>455</v>
      </c>
      <c r="E4" s="4" t="s">
        <v>46</v>
      </c>
      <c r="F4" s="10"/>
    </row>
    <row r="5" spans="1:8" ht="31.5">
      <c r="A5" s="4">
        <v>2</v>
      </c>
      <c r="B5" s="32" t="s">
        <v>81</v>
      </c>
      <c r="C5" s="32" t="s">
        <v>85</v>
      </c>
      <c r="D5" s="4">
        <v>1950</v>
      </c>
      <c r="E5" s="10" t="s">
        <v>46</v>
      </c>
      <c r="F5" s="4"/>
    </row>
    <row r="6" spans="1:8" ht="47.25" customHeight="1">
      <c r="A6" s="4">
        <v>3</v>
      </c>
      <c r="B6" s="32" t="s">
        <v>114</v>
      </c>
      <c r="C6" s="32" t="s">
        <v>85</v>
      </c>
      <c r="D6" s="4">
        <v>3665</v>
      </c>
      <c r="E6" s="19" t="s">
        <v>116</v>
      </c>
      <c r="F6" s="4" t="s">
        <v>115</v>
      </c>
      <c r="H6" s="12" t="s">
        <v>53</v>
      </c>
    </row>
    <row r="7" spans="1:8" ht="47.25">
      <c r="A7" s="19">
        <v>4</v>
      </c>
      <c r="B7" s="32" t="s">
        <v>82</v>
      </c>
      <c r="C7" s="32" t="s">
        <v>85</v>
      </c>
      <c r="D7" s="11">
        <v>8595</v>
      </c>
      <c r="E7" s="10" t="s">
        <v>46</v>
      </c>
      <c r="F7" s="4" t="s">
        <v>84</v>
      </c>
    </row>
    <row r="8" spans="1:8" ht="63">
      <c r="A8" s="19">
        <v>5</v>
      </c>
      <c r="B8" s="32" t="s">
        <v>83</v>
      </c>
      <c r="C8" s="33" t="s">
        <v>87</v>
      </c>
      <c r="D8" s="11">
        <v>573626.51</v>
      </c>
      <c r="E8" s="10" t="s">
        <v>46</v>
      </c>
      <c r="F8" s="10"/>
    </row>
    <row r="9" spans="1:8" ht="31.5">
      <c r="A9" s="19">
        <v>6</v>
      </c>
      <c r="B9" s="32" t="s">
        <v>54</v>
      </c>
      <c r="C9" s="32" t="s">
        <v>86</v>
      </c>
      <c r="D9" s="11">
        <v>2446.2600000000002</v>
      </c>
      <c r="E9" s="10" t="s">
        <v>46</v>
      </c>
      <c r="F9" s="16"/>
    </row>
    <row r="10" spans="1:8">
      <c r="A10" s="62" t="s">
        <v>8</v>
      </c>
      <c r="B10" s="63"/>
      <c r="C10" s="64"/>
      <c r="D10" s="4">
        <f>SUM(D4:D9)</f>
        <v>590737.77</v>
      </c>
      <c r="E10" s="4"/>
      <c r="F10" s="4"/>
    </row>
    <row r="12" spans="1:8" ht="220.5">
      <c r="A12" s="58" t="s">
        <v>0</v>
      </c>
      <c r="B12" s="4" t="s">
        <v>14</v>
      </c>
      <c r="C12" s="4" t="s">
        <v>15</v>
      </c>
      <c r="D12" s="4" t="s">
        <v>16</v>
      </c>
      <c r="E12" s="4" t="s">
        <v>17</v>
      </c>
    </row>
    <row r="13" spans="1:8">
      <c r="A13" s="60"/>
      <c r="B13" s="4">
        <v>6</v>
      </c>
      <c r="C13" s="4">
        <v>7</v>
      </c>
      <c r="D13" s="4">
        <v>8</v>
      </c>
      <c r="E13" s="4">
        <v>9</v>
      </c>
    </row>
    <row r="14" spans="1:8">
      <c r="A14" s="4">
        <v>1</v>
      </c>
      <c r="B14" s="4">
        <v>313486.46999999997</v>
      </c>
      <c r="C14" s="4">
        <v>312368.88</v>
      </c>
      <c r="D14" s="4">
        <f>D10</f>
        <v>590737.77</v>
      </c>
      <c r="E14" s="8">
        <f>B14+C14-D14</f>
        <v>35117.579999999958</v>
      </c>
    </row>
    <row r="16" spans="1:8" ht="89.25" customHeight="1">
      <c r="A16" s="61" t="s">
        <v>18</v>
      </c>
      <c r="B16" s="61"/>
      <c r="C16" s="61"/>
      <c r="D16" s="61"/>
      <c r="E16" s="61"/>
      <c r="F16" s="61"/>
    </row>
    <row r="17" spans="1:6" ht="54" customHeight="1">
      <c r="A17" s="61" t="s">
        <v>19</v>
      </c>
      <c r="B17" s="61"/>
      <c r="C17" s="61"/>
      <c r="D17" s="61"/>
      <c r="E17" s="61"/>
      <c r="F17" s="61"/>
    </row>
    <row r="18" spans="1:6" ht="86.25" customHeight="1">
      <c r="A18" s="61" t="s">
        <v>20</v>
      </c>
      <c r="B18" s="61"/>
      <c r="C18" s="61"/>
      <c r="D18" s="61"/>
      <c r="E18" s="61"/>
      <c r="F18" s="61"/>
    </row>
    <row r="19" spans="1:6" ht="144.75" customHeight="1">
      <c r="A19" s="61" t="s">
        <v>21</v>
      </c>
      <c r="B19" s="61"/>
      <c r="C19" s="61"/>
      <c r="D19" s="61"/>
      <c r="E19" s="61"/>
      <c r="F19" s="61"/>
    </row>
    <row r="20" spans="1:6" ht="23.25" customHeight="1">
      <c r="A20" s="61" t="s">
        <v>22</v>
      </c>
      <c r="B20" s="61"/>
      <c r="C20" s="61"/>
      <c r="D20" s="61"/>
      <c r="E20" s="61"/>
      <c r="F20" s="61"/>
    </row>
    <row r="21" spans="1:6" ht="114.75" customHeight="1">
      <c r="A21" s="61" t="s">
        <v>23</v>
      </c>
      <c r="B21" s="61"/>
      <c r="C21" s="61"/>
      <c r="D21" s="61"/>
      <c r="E21" s="61"/>
      <c r="F21" s="61"/>
    </row>
    <row r="22" spans="1:6" ht="37.5" customHeight="1">
      <c r="A22" s="61" t="s">
        <v>24</v>
      </c>
      <c r="B22" s="61"/>
      <c r="C22" s="61"/>
      <c r="D22" s="61"/>
      <c r="E22" s="61"/>
      <c r="F22" s="61"/>
    </row>
  </sheetData>
  <mergeCells count="11">
    <mergeCell ref="A1:F1"/>
    <mergeCell ref="A10:C10"/>
    <mergeCell ref="A16:F16"/>
    <mergeCell ref="A17:F17"/>
    <mergeCell ref="A18:F18"/>
    <mergeCell ref="A19:F19"/>
    <mergeCell ref="A20:F20"/>
    <mergeCell ref="A21:F21"/>
    <mergeCell ref="A22:F22"/>
    <mergeCell ref="A2:A3"/>
    <mergeCell ref="A12:A13"/>
  </mergeCells>
  <phoneticPr fontId="9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2" sqref="C22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5" t="s">
        <v>25</v>
      </c>
      <c r="B1" s="65"/>
      <c r="C1" s="65"/>
    </row>
    <row r="2" spans="1:3" ht="64.5" customHeight="1">
      <c r="A2" s="58" t="s">
        <v>0</v>
      </c>
      <c r="B2" s="4" t="s">
        <v>26</v>
      </c>
      <c r="C2" s="3" t="s">
        <v>27</v>
      </c>
    </row>
    <row r="3" spans="1:3" ht="16.5" customHeight="1">
      <c r="A3" s="60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271685.03999999998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61" t="s">
        <v>29</v>
      </c>
      <c r="B14" s="61"/>
      <c r="C14" s="61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11" sqref="F11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5" t="s">
        <v>30</v>
      </c>
      <c r="B1" s="65"/>
      <c r="C1" s="65"/>
      <c r="D1" s="65"/>
    </row>
    <row r="2" spans="1:4" ht="77.25" customHeight="1">
      <c r="A2" s="58" t="s">
        <v>0</v>
      </c>
      <c r="B2" s="4" t="s">
        <v>31</v>
      </c>
      <c r="C2" s="3" t="s">
        <v>32</v>
      </c>
      <c r="D2" s="3" t="s">
        <v>33</v>
      </c>
    </row>
    <row r="3" spans="1:4">
      <c r="A3" s="60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3</v>
      </c>
      <c r="C4" s="4">
        <v>1</v>
      </c>
      <c r="D4" s="4">
        <v>38112.720000000001</v>
      </c>
    </row>
    <row r="5" spans="1:4">
      <c r="A5" s="5" t="s">
        <v>8</v>
      </c>
      <c r="B5" s="4">
        <f>SUM(B4:B4)</f>
        <v>3</v>
      </c>
      <c r="C5" s="4">
        <f>SUM(C4:C4)</f>
        <v>1</v>
      </c>
      <c r="D5" s="4">
        <f>SUM(D4:D4)</f>
        <v>38112.720000000001</v>
      </c>
    </row>
    <row r="7" spans="1:4" ht="57.75" customHeight="1">
      <c r="A7" s="61" t="s">
        <v>34</v>
      </c>
      <c r="B7" s="61"/>
      <c r="C7" s="61"/>
      <c r="D7" s="61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16" sqref="D16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6" t="s">
        <v>35</v>
      </c>
      <c r="B1" s="66"/>
      <c r="C1" s="66"/>
      <c r="D1" s="66"/>
      <c r="E1" s="66"/>
      <c r="F1" s="66"/>
    </row>
    <row r="2" spans="1:6" ht="65.25" customHeight="1">
      <c r="A2" s="58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60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4">
        <v>-214056.79</v>
      </c>
      <c r="D4" s="4">
        <v>1746237.96</v>
      </c>
      <c r="E4" s="4">
        <v>1773619.38</v>
      </c>
      <c r="F4" s="4">
        <f>C4+D4-E4</f>
        <v>-241438.20999999996</v>
      </c>
    </row>
    <row r="5" spans="1:6" ht="31.5">
      <c r="A5" s="4">
        <v>2</v>
      </c>
      <c r="B5" s="5" t="s">
        <v>42</v>
      </c>
      <c r="C5" s="4"/>
      <c r="D5" s="4"/>
      <c r="E5" s="4"/>
      <c r="F5" s="4">
        <f>D5-C5-E5</f>
        <v>0</v>
      </c>
    </row>
    <row r="6" spans="1:6">
      <c r="A6" s="5"/>
      <c r="B6" s="5"/>
      <c r="C6" s="5"/>
      <c r="D6" s="5"/>
      <c r="E6" s="5"/>
      <c r="F6" s="5"/>
    </row>
    <row r="7" spans="1:6">
      <c r="A7" s="53" t="s">
        <v>8</v>
      </c>
      <c r="B7" s="53"/>
      <c r="C7" s="6"/>
      <c r="D7" s="6"/>
      <c r="E7" s="7"/>
      <c r="F7" s="5"/>
    </row>
    <row r="9" spans="1:6" ht="16.5" customHeight="1">
      <c r="A9" s="61" t="s">
        <v>43</v>
      </c>
      <c r="B9" s="61"/>
      <c r="C9" s="61"/>
      <c r="D9" s="61"/>
      <c r="E9" s="61"/>
      <c r="F9" s="61"/>
    </row>
    <row r="11" spans="1:6" ht="56.25" customHeight="1">
      <c r="A11" s="61" t="s">
        <v>44</v>
      </c>
      <c r="B11" s="61"/>
      <c r="C11" s="61"/>
      <c r="D11" s="61"/>
      <c r="E11" s="61"/>
      <c r="F11" s="61"/>
    </row>
    <row r="12" spans="1:6" ht="79.5" customHeight="1">
      <c r="A12" s="61" t="s">
        <v>45</v>
      </c>
      <c r="B12" s="61"/>
      <c r="C12" s="61"/>
      <c r="D12" s="61"/>
      <c r="E12" s="61"/>
      <c r="F12" s="61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2026-03-24T04:49:13Z</cp:lastPrinted>
  <dcterms:created xsi:type="dcterms:W3CDTF">2015-06-05T18:17:00Z</dcterms:created>
  <dcterms:modified xsi:type="dcterms:W3CDTF">2026-03-31T15:56:19Z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