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14" i="2" l="1"/>
  <c r="D46" i="1"/>
  <c r="H45" i="1"/>
  <c r="F45" i="1"/>
  <c r="H44" i="1"/>
  <c r="F44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29" i="1"/>
  <c r="F29" i="1"/>
  <c r="H28" i="1"/>
  <c r="F28" i="1"/>
  <c r="H27" i="1"/>
  <c r="F27" i="1"/>
  <c r="H25" i="1"/>
  <c r="F25" i="1"/>
  <c r="H24" i="1"/>
  <c r="F24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F46" i="1" l="1"/>
  <c r="H46" i="1"/>
  <c r="H6" i="1" l="1"/>
  <c r="F6" i="1"/>
  <c r="F4" i="7"/>
  <c r="D5" i="3"/>
  <c r="C5" i="3"/>
  <c r="B5" i="3"/>
  <c r="D7" i="1"/>
  <c r="H5" i="1"/>
  <c r="F5" i="1"/>
  <c r="F7" i="1" l="1"/>
  <c r="F47" i="1" s="1"/>
  <c r="D18" i="2"/>
  <c r="E18" i="2" s="1"/>
  <c r="H7" i="1"/>
  <c r="H47" i="1" s="1"/>
</calcChain>
</file>

<file path=xl/sharedStrings.xml><?xml version="1.0" encoding="utf-8"?>
<sst xmlns="http://schemas.openxmlformats.org/spreadsheetml/2006/main" count="202" uniqueCount="139">
  <si>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</si>
  <si>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</si>
  <si>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</si>
  <si>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</si>
  <si>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</si>
  <si>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</si>
  <si>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</si>
  <si>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</si>
  <si>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</si>
  <si>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</si>
  <si>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</si>
  <si>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</si>
  <si>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</si>
  <si>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</si>
  <si>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</si>
  <si>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</si>
  <si>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</si>
  <si>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</si>
  <si>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</si>
  <si>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</si>
  <si>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</si>
  <si>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</si>
  <si>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</si>
  <si>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</si>
  <si>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</si>
  <si>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</si>
  <si>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</si>
  <si>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</si>
  <si>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</si>
  <si>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</si>
  <si>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</si>
  <si>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</si>
  <si>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</si>
  <si>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</si>
  <si>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</si>
  <si>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</si>
  <si>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</si>
  <si>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</si>
  <si>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</si>
  <si>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</si>
  <si>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</si>
  <si>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</si>
  <si>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</si>
  <si>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</si>
  <si>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</si>
  <si>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</si>
  <si>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</si>
  <si>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 xml:space="preserve">Услуги по содержанию и текущему ремонту лифтового оборудования </t>
  </si>
  <si>
    <t>1 усл.</t>
  </si>
  <si>
    <t>Покраска МАФ</t>
  </si>
  <si>
    <t>1. Перечень работ по содержанию общего имущества с 01.01.2025 по 30.11.2025</t>
  </si>
  <si>
    <t>Услуга по содержанию общего имущества</t>
  </si>
  <si>
    <t xml:space="preserve">Ремонт контейнерной площадки </t>
  </si>
  <si>
    <t>акт  от 28.03.2025</t>
  </si>
  <si>
    <t>акт  от 05.05.2025</t>
  </si>
  <si>
    <t>акт  от 23.06.2025,  28.08.2025, 31.10.2025</t>
  </si>
  <si>
    <t xml:space="preserve">Установка урн  (подъезды № 2, 3) </t>
  </si>
  <si>
    <t xml:space="preserve"> Протокол совета дома от   25.08.2025</t>
  </si>
  <si>
    <t>акт от 24.10.2025</t>
  </si>
  <si>
    <t>замена ОДПУ ХВС</t>
  </si>
  <si>
    <t>акт от 11.12.2025</t>
  </si>
  <si>
    <t>акт от 15.12.2025</t>
  </si>
  <si>
    <t>замена отсекающих кранов на батареях кв. 109</t>
  </si>
  <si>
    <t xml:space="preserve">Замена светильника подъезд № 1 этаж 3 </t>
  </si>
  <si>
    <t xml:space="preserve">аварийная ситуация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</si>
  <si>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</si>
  <si>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 xml:space="preserve">Промазка замазкой (мастикой) гребней и свищей в местах протечек кровли, удаления с крыш снега и наледи, очистка от мусора, грязи, листьев </t>
  </si>
  <si>
    <t>усл</t>
  </si>
  <si>
    <t>Укрепление водосточных труб, колен, воронок.</t>
  </si>
  <si>
    <t>Утепление оконных проемов, чердачных перекрытий, входных дверей, вентиляционных каналов.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</si>
  <si>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</si>
  <si>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</si>
  <si>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</si>
  <si>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</si>
  <si>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</si>
  <si>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Укрепление провисших отмосток</t>
  </si>
  <si>
    <t>Техническое обслуживание внутридомовой инженерной системы холодного водоснабжения и водоотведения, в том числе:</t>
  </si>
  <si>
    <t>Устранение незначительных неисправностей в системах водоснабжения и водоотведения.</t>
  </si>
  <si>
    <t>Техническое обслуживание внутридомовой инженерной системы электроснабжения, в том числе: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</si>
  <si>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</si>
  <si>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</si>
  <si>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Обслуживание коллективных (общедомовых) приборов учета электрической энергии, снятие показаний ОДПУ</t>
  </si>
  <si>
    <t>Техническое обслуживание внутридомовой инженерной системы отопления и ГВС, в том числе:</t>
  </si>
  <si>
    <t>Устранение незначительных неисправностей системы отопления и ГВС</t>
  </si>
  <si>
    <t>Консервация системы отопления.</t>
  </si>
  <si>
    <t>Регулировка и испытание системы отопления и ГВС.</t>
  </si>
  <si>
    <t>Поквартирный осмотр инженерных систем, входящих в состав общего имущества.</t>
  </si>
  <si>
    <t>Обслуживание систем диспетчеризации общедомового узла учета системы отопления. (телеметрия)</t>
  </si>
  <si>
    <t>Обслуживание коллективных (общедомовых) приборов учета.</t>
  </si>
  <si>
    <t>Аварийно-диспетчерское обслуживание.</t>
  </si>
  <si>
    <t>Техническое обслуживание домофонов</t>
  </si>
  <si>
    <t>Уборка помещений общего пользования.</t>
  </si>
  <si>
    <t>дн</t>
  </si>
  <si>
    <t>Сбор, транспортировка и обезвреживание ртутьсодержащих отходов.</t>
  </si>
  <si>
    <t>Содержание лифтового оборудования</t>
  </si>
  <si>
    <t>Периодическое техническое освидетельствование и страхование лифтового оборудования</t>
  </si>
  <si>
    <t>1. Перечень работ по содержанию общего имущества с 01.11.2025 по 31.12.2025</t>
  </si>
  <si>
    <t>Уборка придомовой территории</t>
  </si>
  <si>
    <t>Дезинсекция и дератизация</t>
  </si>
  <si>
    <t>Итого с 01.01.2025 по 31.12.2025</t>
  </si>
  <si>
    <t>повреждение</t>
  </si>
  <si>
    <t xml:space="preserve">подготовка к зезонной эксплуатации </t>
  </si>
  <si>
    <t>вандальные действия</t>
  </si>
  <si>
    <t>техническая неисправность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</si>
  <si>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</si>
  <si>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</si>
  <si>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</si>
  <si>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</si>
  <si>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</si>
  <si>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</si>
  <si>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</si>
  <si>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</si>
  <si>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</si>
  <si>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</si>
  <si>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</si>
  <si>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</si>
  <si>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</si>
  <si>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</si>
  <si>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</si>
  <si>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</si>
  <si>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</si>
  <si>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</si>
  <si>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</si>
  <si>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</si>
  <si>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</si>
  <si>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</si>
  <si>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</si>
  <si>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</si>
  <si>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Елизарова, дом 6</t>
  </si>
  <si>
    <t>многокватирного дома): 8272,90 м2.</t>
  </si>
  <si>
    <t xml:space="preserve">Замена отсекающих кранов на стояках в подвале </t>
  </si>
  <si>
    <t xml:space="preserve">Замена фиксатора на тамбурной двери подъезд № 1,3 </t>
  </si>
  <si>
    <t xml:space="preserve">2 шт </t>
  </si>
  <si>
    <t>2 шт.</t>
  </si>
  <si>
    <t>1 шт.</t>
  </si>
  <si>
    <t xml:space="preserve">Замена замков (техэтаж) </t>
  </si>
  <si>
    <t>заявка № 7386 от 13.08.2025 (техническая неисправность)</t>
  </si>
  <si>
    <t>замена сбросного крана на вводе ГВС в подвале</t>
  </si>
  <si>
    <t>3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</si>
</sst>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 shrinkToFit="1"/>
    </xf>
    <xf numFmtId="0" fontId="15" fillId="0" borderId="2" xfId="0" applyFont="1" applyBorder="1" applyAlignment="1">
      <alignment vertical="center" wrapText="1" shrinkToFi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A50" sqref="A50"/>
    </sheetView>
  </sheetViews>
  <sheetFormatPr defaultRowHeight="15"/>
  <cols>
    <col min="1" max="1" width="40.140625" bestFit="1" customWidth="1"/>
  </cols>
  <sheetData>
    <row r="1" spans="1:8" ht="15.75">
      <c r="A1" s="67" t="s">
        <v>104</v>
      </c>
      <c r="B1" s="67"/>
      <c r="C1" s="67"/>
      <c r="D1" s="67"/>
      <c r="E1" s="67"/>
      <c r="F1" s="67"/>
      <c r="G1" s="67"/>
      <c r="H1" s="67"/>
    </row>
    <row r="2" spans="1:8" ht="15.75">
      <c r="A2" s="67" t="s">
        <v>105</v>
      </c>
      <c r="B2" s="67"/>
      <c r="C2" s="67"/>
      <c r="D2" s="67"/>
      <c r="E2" s="67"/>
      <c r="F2" s="67"/>
      <c r="G2" s="67"/>
      <c r="H2" s="67"/>
    </row>
    <row r="3" spans="1:8" ht="15.75">
      <c r="A3" s="67" t="s">
        <v>106</v>
      </c>
      <c r="B3" s="67"/>
      <c r="C3" s="67"/>
      <c r="D3" s="67"/>
      <c r="E3" s="67"/>
      <c r="F3" s="67"/>
      <c r="G3" s="67"/>
      <c r="H3" s="67"/>
    </row>
    <row r="4" spans="1:8" ht="15.75">
      <c r="A4" s="67"/>
      <c r="B4" s="67"/>
      <c r="C4" s="67"/>
      <c r="D4" s="67"/>
      <c r="E4" s="67"/>
      <c r="F4" s="67"/>
      <c r="G4" s="67"/>
      <c r="H4" s="67"/>
    </row>
    <row r="5" spans="1:8" ht="15.75">
      <c r="A5" s="53"/>
      <c r="B5" s="53"/>
      <c r="C5" s="53"/>
      <c r="D5" s="53"/>
      <c r="E5" s="53"/>
      <c r="F5" s="53"/>
      <c r="G5" s="53"/>
      <c r="H5" s="53"/>
    </row>
    <row r="6" spans="1:8" ht="18.75">
      <c r="A6" s="66" t="s">
        <v>107</v>
      </c>
      <c r="B6" s="66"/>
      <c r="C6" s="66"/>
      <c r="D6" s="66"/>
      <c r="E6" s="66"/>
      <c r="F6" s="66"/>
      <c r="G6" s="66"/>
      <c r="H6" s="66"/>
    </row>
    <row r="7" spans="1:8" ht="16.5">
      <c r="A7" s="61" t="s">
        <v>108</v>
      </c>
      <c r="B7" s="61"/>
      <c r="C7" s="61"/>
      <c r="D7" s="61"/>
      <c r="E7" s="61"/>
      <c r="F7" s="61"/>
      <c r="G7" s="61"/>
      <c r="H7" s="61"/>
    </row>
    <row r="8" spans="1:8" ht="15.75">
      <c r="A8" s="24"/>
    </row>
    <row r="9" spans="1:8" ht="15.75">
      <c r="A9" s="24"/>
    </row>
    <row r="10" spans="1:8" ht="15.75">
      <c r="A10" s="62" t="s">
        <v>109</v>
      </c>
      <c r="B10" s="62"/>
      <c r="C10" s="62"/>
      <c r="D10" s="62"/>
      <c r="E10" s="62"/>
      <c r="F10" s="62"/>
      <c r="G10" s="62"/>
      <c r="H10" s="62"/>
    </row>
    <row r="11" spans="1:8" ht="18.75">
      <c r="A11" s="63" t="s">
        <v>128</v>
      </c>
      <c r="B11" s="64"/>
      <c r="C11" s="64"/>
      <c r="D11" s="64"/>
      <c r="E11" s="64"/>
      <c r="F11" s="64"/>
      <c r="G11" s="64"/>
      <c r="H11" s="64"/>
    </row>
    <row r="12" spans="1:8" ht="18.75">
      <c r="A12" s="63" t="s">
        <v>110</v>
      </c>
      <c r="B12" s="53"/>
      <c r="C12" s="53"/>
      <c r="D12" s="53"/>
      <c r="E12" s="53"/>
      <c r="F12" s="53"/>
      <c r="G12" s="53"/>
      <c r="H12" s="53"/>
    </row>
    <row r="13" spans="1:8" ht="15.75">
      <c r="A13" s="24"/>
    </row>
    <row r="14" spans="1:8" ht="15.75">
      <c r="A14" s="65" t="s">
        <v>111</v>
      </c>
      <c r="B14" s="53"/>
      <c r="C14" s="53"/>
      <c r="D14" s="53"/>
      <c r="E14" s="53"/>
      <c r="F14" s="53"/>
      <c r="G14" s="53"/>
      <c r="H14" s="53"/>
    </row>
    <row r="15" spans="1:8" ht="15.75">
      <c r="A15" s="53" t="s">
        <v>112</v>
      </c>
      <c r="B15" s="53"/>
      <c r="C15" s="53"/>
      <c r="D15" s="53"/>
      <c r="E15" s="53"/>
      <c r="F15" s="53"/>
      <c r="G15" s="53"/>
      <c r="H15" s="53"/>
    </row>
    <row r="16" spans="1:8" ht="15.75">
      <c r="A16" s="25"/>
    </row>
    <row r="17" spans="1:8" ht="15.75">
      <c r="A17" s="65" t="s">
        <v>113</v>
      </c>
      <c r="B17" s="53"/>
      <c r="C17" s="53"/>
      <c r="D17" s="53"/>
      <c r="E17" s="53"/>
      <c r="F17" s="53"/>
      <c r="G17" s="53"/>
      <c r="H17" s="53"/>
    </row>
    <row r="18" spans="1:8" ht="15.75">
      <c r="A18" s="53" t="s">
        <v>114</v>
      </c>
      <c r="B18" s="53"/>
      <c r="C18" s="53"/>
      <c r="D18" s="53"/>
      <c r="E18" s="53"/>
      <c r="F18" s="53"/>
      <c r="G18" s="53"/>
      <c r="H18" s="53"/>
    </row>
    <row r="19" spans="1:8" ht="15.75">
      <c r="A19" s="53" t="s">
        <v>115</v>
      </c>
      <c r="B19" s="53"/>
      <c r="C19" s="53"/>
      <c r="D19" s="53"/>
      <c r="E19" s="53"/>
      <c r="F19" s="53"/>
      <c r="G19" s="53"/>
      <c r="H19" s="53"/>
    </row>
    <row r="20" spans="1:8" ht="15.75">
      <c r="A20" s="24"/>
    </row>
    <row r="21" spans="1:8" ht="15.75">
      <c r="A21" s="65" t="s">
        <v>116</v>
      </c>
      <c r="B21" s="53"/>
      <c r="C21" s="53"/>
      <c r="D21" s="53"/>
      <c r="E21" s="53"/>
      <c r="F21" s="53"/>
      <c r="G21" s="53"/>
      <c r="H21" s="53"/>
    </row>
    <row r="22" spans="1:8" ht="15.75">
      <c r="A22" s="53" t="s">
        <v>117</v>
      </c>
      <c r="B22" s="53"/>
      <c r="C22" s="53"/>
      <c r="D22" s="53"/>
      <c r="E22" s="53"/>
      <c r="F22" s="53"/>
      <c r="G22" s="53"/>
      <c r="H22" s="53"/>
    </row>
    <row r="23" spans="1:8" ht="15.75">
      <c r="A23" s="53" t="s">
        <v>118</v>
      </c>
      <c r="B23" s="53"/>
      <c r="C23" s="53"/>
      <c r="D23" s="53"/>
      <c r="E23" s="53"/>
      <c r="F23" s="53"/>
      <c r="G23" s="53"/>
      <c r="H23" s="53"/>
    </row>
    <row r="24" spans="1:8" ht="15.75">
      <c r="A24" s="53"/>
      <c r="B24" s="53"/>
      <c r="C24" s="53"/>
      <c r="D24" s="53"/>
      <c r="E24" s="53"/>
      <c r="F24" s="53"/>
      <c r="G24" s="53"/>
      <c r="H24" s="53"/>
    </row>
    <row r="25" spans="1:8" ht="15.75">
      <c r="A25" s="58" t="s">
        <v>119</v>
      </c>
      <c r="B25" s="58"/>
      <c r="C25" s="58"/>
      <c r="D25" s="58"/>
      <c r="E25" s="58"/>
      <c r="F25" s="58"/>
      <c r="G25" s="58"/>
      <c r="H25" s="58"/>
    </row>
    <row r="26" spans="1:8" ht="15.75">
      <c r="A26" s="59" t="s">
        <v>120</v>
      </c>
      <c r="B26" s="60"/>
      <c r="C26" s="60"/>
      <c r="D26" s="60"/>
      <c r="E26" s="60"/>
      <c r="F26" s="60"/>
      <c r="G26" s="60"/>
      <c r="H26" s="60"/>
    </row>
    <row r="27" spans="1:8" ht="15.75">
      <c r="A27" s="53" t="s">
        <v>121</v>
      </c>
      <c r="B27" s="53"/>
      <c r="C27" s="53"/>
      <c r="D27" s="53"/>
      <c r="E27" s="53"/>
      <c r="F27" s="53"/>
      <c r="G27" s="53"/>
      <c r="H27" s="53"/>
    </row>
    <row r="28" spans="1:8" ht="15.75">
      <c r="A28" s="24"/>
      <c r="B28" s="24"/>
      <c r="C28" s="24"/>
      <c r="D28" s="24"/>
      <c r="E28" s="24"/>
      <c r="F28" s="24"/>
      <c r="G28" s="24"/>
      <c r="H28" s="24"/>
    </row>
    <row r="29" spans="1:8" ht="15.75">
      <c r="A29" s="59" t="s">
        <v>122</v>
      </c>
      <c r="B29" s="53"/>
      <c r="C29" s="53"/>
      <c r="D29" s="53"/>
      <c r="E29" s="53"/>
      <c r="F29" s="53"/>
      <c r="G29" s="53"/>
      <c r="H29" s="53"/>
    </row>
    <row r="30" spans="1:8" ht="15.75">
      <c r="A30" s="53" t="s">
        <v>123</v>
      </c>
      <c r="B30" s="53"/>
      <c r="C30" s="53"/>
      <c r="D30" s="53"/>
      <c r="E30" s="53"/>
      <c r="F30" s="53"/>
      <c r="G30" s="53"/>
      <c r="H30" s="53"/>
    </row>
    <row r="31" spans="1:8" ht="15.75">
      <c r="A31" s="53" t="s">
        <v>124</v>
      </c>
      <c r="B31" s="53"/>
      <c r="C31" s="53"/>
      <c r="D31" s="53"/>
      <c r="E31" s="53"/>
      <c r="F31" s="53"/>
      <c r="G31" s="53"/>
      <c r="H31" s="53"/>
    </row>
    <row r="32" spans="1:8" ht="15.75">
      <c r="A32" s="24"/>
    </row>
    <row r="33" spans="1:9" ht="15.75">
      <c r="A33" s="54" t="s">
        <v>125</v>
      </c>
      <c r="B33" s="54"/>
      <c r="C33" s="54"/>
      <c r="D33" s="54"/>
      <c r="E33" s="54"/>
      <c r="F33" s="54"/>
      <c r="G33" s="54"/>
      <c r="H33" s="54"/>
      <c r="I33" s="54"/>
    </row>
    <row r="34" spans="1:9" ht="15.75">
      <c r="A34" s="55" t="s">
        <v>126</v>
      </c>
      <c r="B34" s="55"/>
      <c r="C34" s="55"/>
      <c r="D34" s="55"/>
      <c r="E34" s="55"/>
      <c r="F34" s="55"/>
      <c r="G34" s="55"/>
      <c r="H34" s="55"/>
      <c r="I34" s="55"/>
    </row>
    <row r="35" spans="1:9" ht="15.75">
      <c r="A35" s="56" t="s">
        <v>129</v>
      </c>
      <c r="B35" s="57"/>
      <c r="C35" s="57"/>
      <c r="D35" s="57"/>
      <c r="E35" s="57"/>
      <c r="F35" s="57"/>
      <c r="G35" s="57"/>
      <c r="H35" s="57"/>
      <c r="I35" s="57"/>
    </row>
    <row r="36" spans="1:9" ht="15.75">
      <c r="A36" s="26"/>
    </row>
    <row r="37" spans="1:9">
      <c r="A37" s="27" t="s">
        <v>127</v>
      </c>
    </row>
    <row r="38" spans="1:9" ht="15.75">
      <c r="A38" s="26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C53" sqref="C53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78" t="s">
        <v>50</v>
      </c>
      <c r="B1" s="78"/>
      <c r="C1" s="78"/>
      <c r="D1" s="78"/>
      <c r="E1" s="78"/>
      <c r="F1" s="78"/>
      <c r="G1" s="78"/>
      <c r="H1" s="78"/>
    </row>
    <row r="2" spans="1:8" ht="16.5" customHeight="1">
      <c r="A2" s="79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/>
      <c r="G2" s="71" t="s">
        <v>5</v>
      </c>
      <c r="H2" s="71"/>
    </row>
    <row r="3" spans="1:8" ht="47.25" customHeight="1">
      <c r="A3" s="80"/>
      <c r="B3" s="71"/>
      <c r="C3" s="71"/>
      <c r="D3" s="71"/>
      <c r="E3" s="28" t="s">
        <v>6</v>
      </c>
      <c r="F3" s="28" t="s">
        <v>7</v>
      </c>
      <c r="G3" s="28" t="s">
        <v>6</v>
      </c>
      <c r="H3" s="28" t="s">
        <v>7</v>
      </c>
    </row>
    <row r="4" spans="1:8" ht="15" customHeight="1">
      <c r="A4" s="77"/>
      <c r="B4" s="28">
        <v>1</v>
      </c>
      <c r="C4" s="28">
        <v>2</v>
      </c>
      <c r="D4" s="28">
        <v>3</v>
      </c>
      <c r="E4" s="28">
        <v>4</v>
      </c>
      <c r="F4" s="28">
        <v>5</v>
      </c>
      <c r="G4" s="28">
        <v>6</v>
      </c>
      <c r="H4" s="28">
        <v>7</v>
      </c>
    </row>
    <row r="5" spans="1:8" ht="31.5">
      <c r="A5" s="28">
        <v>1</v>
      </c>
      <c r="B5" s="6" t="s">
        <v>51</v>
      </c>
      <c r="C5" s="28" t="s">
        <v>67</v>
      </c>
      <c r="D5" s="28">
        <v>89268.479999999996</v>
      </c>
      <c r="E5" s="28">
        <v>11</v>
      </c>
      <c r="F5" s="10">
        <f>D5*E5</f>
        <v>981953.27999999991</v>
      </c>
      <c r="G5" s="28">
        <v>11</v>
      </c>
      <c r="H5" s="10">
        <f>D5*G5</f>
        <v>981953.27999999991</v>
      </c>
    </row>
    <row r="6" spans="1:8" ht="63">
      <c r="A6" s="28">
        <v>4</v>
      </c>
      <c r="B6" s="6" t="s">
        <v>47</v>
      </c>
      <c r="C6" s="28" t="s">
        <v>67</v>
      </c>
      <c r="D6" s="28">
        <v>29756.16</v>
      </c>
      <c r="E6" s="28">
        <v>11</v>
      </c>
      <c r="F6" s="10">
        <f t="shared" ref="F6" si="0">D6*E6</f>
        <v>327317.76000000001</v>
      </c>
      <c r="G6" s="28">
        <v>11</v>
      </c>
      <c r="H6" s="10">
        <f t="shared" ref="H6" si="1">D6*G6</f>
        <v>327317.76000000001</v>
      </c>
    </row>
    <row r="7" spans="1:8">
      <c r="A7" s="87" t="s">
        <v>8</v>
      </c>
      <c r="B7" s="87"/>
      <c r="C7" s="87"/>
      <c r="D7" s="88">
        <f>SUM(D5:D6)</f>
        <v>119024.64</v>
      </c>
      <c r="E7" s="88"/>
      <c r="F7" s="41">
        <f>SUM(F5:F6)</f>
        <v>1309271.04</v>
      </c>
      <c r="G7" s="88"/>
      <c r="H7" s="41">
        <f>SUM(H5:H6)</f>
        <v>1309271.04</v>
      </c>
    </row>
    <row r="8" spans="1:8">
      <c r="A8" s="32"/>
      <c r="B8" s="32"/>
      <c r="C8" s="32"/>
      <c r="D8" s="32"/>
      <c r="E8" s="32"/>
      <c r="F8" s="13"/>
      <c r="G8" s="32"/>
      <c r="H8" s="13"/>
    </row>
    <row r="9" spans="1:8" ht="15.75" customHeight="1">
      <c r="A9" s="78" t="s">
        <v>96</v>
      </c>
      <c r="B9" s="78"/>
      <c r="C9" s="78"/>
      <c r="D9" s="78"/>
      <c r="E9" s="78"/>
      <c r="F9" s="78"/>
      <c r="G9" s="78"/>
      <c r="H9" s="78"/>
    </row>
    <row r="10" spans="1:8" ht="15.75" customHeight="1">
      <c r="A10" s="79" t="s">
        <v>0</v>
      </c>
      <c r="B10" s="71" t="s">
        <v>1</v>
      </c>
      <c r="C10" s="71" t="s">
        <v>2</v>
      </c>
      <c r="D10" s="71" t="s">
        <v>3</v>
      </c>
      <c r="E10" s="71" t="s">
        <v>4</v>
      </c>
      <c r="F10" s="71"/>
      <c r="G10" s="71" t="s">
        <v>5</v>
      </c>
      <c r="H10" s="71"/>
    </row>
    <row r="11" spans="1:8" ht="78.75">
      <c r="A11" s="80"/>
      <c r="B11" s="71"/>
      <c r="C11" s="71"/>
      <c r="D11" s="71"/>
      <c r="E11" s="28" t="s">
        <v>6</v>
      </c>
      <c r="F11" s="28" t="s">
        <v>7</v>
      </c>
      <c r="G11" s="28" t="s">
        <v>6</v>
      </c>
      <c r="H11" s="28" t="s">
        <v>7</v>
      </c>
    </row>
    <row r="12" spans="1:8">
      <c r="A12" s="77"/>
      <c r="B12" s="28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</row>
    <row r="13" spans="1:8">
      <c r="A13" s="15">
        <v>1</v>
      </c>
      <c r="B13" s="68" t="s">
        <v>65</v>
      </c>
      <c r="C13" s="69"/>
      <c r="D13" s="69"/>
      <c r="E13" s="69"/>
      <c r="F13" s="69"/>
      <c r="G13" s="69"/>
      <c r="H13" s="70"/>
    </row>
    <row r="14" spans="1:8" ht="110.25">
      <c r="A14" s="14">
        <v>1.1000000000000001</v>
      </c>
      <c r="B14" s="46" t="s">
        <v>66</v>
      </c>
      <c r="C14" s="31" t="s">
        <v>67</v>
      </c>
      <c r="D14" s="47">
        <v>1487.81</v>
      </c>
      <c r="E14" s="28">
        <v>1</v>
      </c>
      <c r="F14" s="10">
        <f t="shared" ref="F14:F22" si="2">D14*E14</f>
        <v>1487.81</v>
      </c>
      <c r="G14" s="28">
        <v>1</v>
      </c>
      <c r="H14" s="10">
        <f t="shared" ref="H14:H22" si="3">D14*G14</f>
        <v>1487.81</v>
      </c>
    </row>
    <row r="15" spans="1:8" ht="47.25">
      <c r="A15" s="14">
        <v>1.2</v>
      </c>
      <c r="B15" s="46" t="s">
        <v>68</v>
      </c>
      <c r="C15" s="31" t="s">
        <v>67</v>
      </c>
      <c r="D15" s="47">
        <v>743.9</v>
      </c>
      <c r="E15" s="28">
        <v>1</v>
      </c>
      <c r="F15" s="10">
        <f t="shared" si="2"/>
        <v>743.9</v>
      </c>
      <c r="G15" s="28">
        <v>1</v>
      </c>
      <c r="H15" s="10">
        <f t="shared" si="3"/>
        <v>743.9</v>
      </c>
    </row>
    <row r="16" spans="1:8" ht="94.5">
      <c r="A16" s="14">
        <v>1.3</v>
      </c>
      <c r="B16" s="46" t="s">
        <v>69</v>
      </c>
      <c r="C16" s="31" t="s">
        <v>67</v>
      </c>
      <c r="D16" s="47">
        <v>1239.8399999999999</v>
      </c>
      <c r="E16" s="28">
        <v>1</v>
      </c>
      <c r="F16" s="10">
        <f t="shared" si="2"/>
        <v>1239.8399999999999</v>
      </c>
      <c r="G16" s="28">
        <v>1</v>
      </c>
      <c r="H16" s="10">
        <f t="shared" si="3"/>
        <v>1239.8399999999999</v>
      </c>
    </row>
    <row r="17" spans="1:8" ht="78.75">
      <c r="A17" s="14">
        <v>1.4</v>
      </c>
      <c r="B17" s="46" t="s">
        <v>70</v>
      </c>
      <c r="C17" s="31" t="s">
        <v>67</v>
      </c>
      <c r="D17" s="47">
        <v>743.9</v>
      </c>
      <c r="E17" s="28">
        <v>1</v>
      </c>
      <c r="F17" s="10">
        <f t="shared" si="2"/>
        <v>743.9</v>
      </c>
      <c r="G17" s="28">
        <v>1</v>
      </c>
      <c r="H17" s="10">
        <f t="shared" si="3"/>
        <v>743.9</v>
      </c>
    </row>
    <row r="18" spans="1:8" ht="47.25">
      <c r="A18" s="14">
        <v>1.5</v>
      </c>
      <c r="B18" s="46" t="s">
        <v>71</v>
      </c>
      <c r="C18" s="31" t="s">
        <v>67</v>
      </c>
      <c r="D18" s="47">
        <v>1735.78</v>
      </c>
      <c r="E18" s="28">
        <v>1</v>
      </c>
      <c r="F18" s="10">
        <f t="shared" si="2"/>
        <v>1735.78</v>
      </c>
      <c r="G18" s="28">
        <v>1</v>
      </c>
      <c r="H18" s="10">
        <f t="shared" si="3"/>
        <v>1735.78</v>
      </c>
    </row>
    <row r="19" spans="1:8" ht="47.25">
      <c r="A19" s="14">
        <v>1.6</v>
      </c>
      <c r="B19" s="46" t="s">
        <v>72</v>
      </c>
      <c r="C19" s="31" t="s">
        <v>67</v>
      </c>
      <c r="D19" s="47">
        <v>826.56</v>
      </c>
      <c r="E19" s="28">
        <v>1</v>
      </c>
      <c r="F19" s="10">
        <f t="shared" si="2"/>
        <v>826.56</v>
      </c>
      <c r="G19" s="28">
        <v>1</v>
      </c>
      <c r="H19" s="10">
        <f t="shared" si="3"/>
        <v>826.56</v>
      </c>
    </row>
    <row r="20" spans="1:8" ht="47.25">
      <c r="A20" s="14">
        <v>1.7</v>
      </c>
      <c r="B20" s="46" t="s">
        <v>73</v>
      </c>
      <c r="C20" s="31" t="s">
        <v>67</v>
      </c>
      <c r="D20" s="47">
        <v>826.56</v>
      </c>
      <c r="E20" s="28">
        <v>1</v>
      </c>
      <c r="F20" s="10">
        <f t="shared" si="2"/>
        <v>826.56</v>
      </c>
      <c r="G20" s="28">
        <v>1</v>
      </c>
      <c r="H20" s="10">
        <f t="shared" si="3"/>
        <v>826.56</v>
      </c>
    </row>
    <row r="21" spans="1:8" ht="47.25">
      <c r="A21" s="14">
        <v>1.8</v>
      </c>
      <c r="B21" s="46" t="s">
        <v>74</v>
      </c>
      <c r="C21" s="31" t="s">
        <v>67</v>
      </c>
      <c r="D21" s="47">
        <v>743.9</v>
      </c>
      <c r="E21" s="28">
        <v>1</v>
      </c>
      <c r="F21" s="10">
        <f t="shared" si="2"/>
        <v>743.9</v>
      </c>
      <c r="G21" s="28">
        <v>1</v>
      </c>
      <c r="H21" s="10">
        <f t="shared" si="3"/>
        <v>743.9</v>
      </c>
    </row>
    <row r="22" spans="1:8" ht="31.5">
      <c r="A22" s="14">
        <v>1.9</v>
      </c>
      <c r="B22" s="46" t="s">
        <v>75</v>
      </c>
      <c r="C22" s="31" t="s">
        <v>67</v>
      </c>
      <c r="D22" s="47">
        <v>1653.12</v>
      </c>
      <c r="E22" s="28">
        <v>1</v>
      </c>
      <c r="F22" s="10">
        <f t="shared" si="2"/>
        <v>1653.12</v>
      </c>
      <c r="G22" s="28">
        <v>1</v>
      </c>
      <c r="H22" s="10">
        <f t="shared" si="3"/>
        <v>1653.12</v>
      </c>
    </row>
    <row r="23" spans="1:8">
      <c r="A23" s="16">
        <v>2</v>
      </c>
      <c r="B23" s="72" t="s">
        <v>76</v>
      </c>
      <c r="C23" s="73"/>
      <c r="D23" s="73"/>
      <c r="E23" s="73"/>
      <c r="F23" s="73"/>
      <c r="G23" s="73"/>
      <c r="H23" s="73"/>
    </row>
    <row r="24" spans="1:8" ht="94.5">
      <c r="A24" s="14">
        <v>2.1</v>
      </c>
      <c r="B24" s="48" t="s">
        <v>77</v>
      </c>
      <c r="C24" s="28" t="s">
        <v>67</v>
      </c>
      <c r="D24" s="47">
        <v>4546.08</v>
      </c>
      <c r="E24" s="28">
        <v>1</v>
      </c>
      <c r="F24" s="10">
        <f t="shared" ref="F24:F25" si="4">D24*E24</f>
        <v>4546.08</v>
      </c>
      <c r="G24" s="28">
        <v>1</v>
      </c>
      <c r="H24" s="10">
        <f t="shared" ref="H24:H25" si="5">D24*G24</f>
        <v>4546.08</v>
      </c>
    </row>
    <row r="25" spans="1:8" ht="94.5">
      <c r="A25" s="14">
        <v>2.2000000000000002</v>
      </c>
      <c r="B25" s="48" t="s">
        <v>77</v>
      </c>
      <c r="C25" s="28" t="s">
        <v>67</v>
      </c>
      <c r="D25" s="47">
        <v>1322.5</v>
      </c>
      <c r="E25" s="28">
        <v>1</v>
      </c>
      <c r="F25" s="10">
        <f t="shared" si="4"/>
        <v>1322.5</v>
      </c>
      <c r="G25" s="28">
        <v>1</v>
      </c>
      <c r="H25" s="10">
        <f t="shared" si="5"/>
        <v>1322.5</v>
      </c>
    </row>
    <row r="26" spans="1:8">
      <c r="A26" s="16">
        <v>3</v>
      </c>
      <c r="B26" s="74" t="s">
        <v>78</v>
      </c>
      <c r="C26" s="74"/>
      <c r="D26" s="74"/>
      <c r="E26" s="74"/>
      <c r="F26" s="74"/>
      <c r="G26" s="74"/>
      <c r="H26" s="74"/>
    </row>
    <row r="27" spans="1:8" ht="78.75">
      <c r="A27" s="14">
        <v>3.1</v>
      </c>
      <c r="B27" s="48" t="s">
        <v>79</v>
      </c>
      <c r="C27" s="28" t="s">
        <v>67</v>
      </c>
      <c r="D27" s="47">
        <v>4215.46</v>
      </c>
      <c r="E27" s="28">
        <v>1</v>
      </c>
      <c r="F27" s="10">
        <f t="shared" ref="F27:F29" si="6">D27*E27</f>
        <v>4215.46</v>
      </c>
      <c r="G27" s="28">
        <v>1</v>
      </c>
      <c r="H27" s="10">
        <f t="shared" ref="H27:H29" si="7">D27*G27</f>
        <v>4215.46</v>
      </c>
    </row>
    <row r="28" spans="1:8" ht="78.75">
      <c r="A28" s="14">
        <v>3.2</v>
      </c>
      <c r="B28" s="49" t="s">
        <v>80</v>
      </c>
      <c r="C28" s="28" t="s">
        <v>67</v>
      </c>
      <c r="D28" s="47">
        <v>2066.4</v>
      </c>
      <c r="E28" s="28">
        <v>1</v>
      </c>
      <c r="F28" s="10">
        <f t="shared" si="6"/>
        <v>2066.4</v>
      </c>
      <c r="G28" s="28">
        <v>1</v>
      </c>
      <c r="H28" s="10">
        <f t="shared" si="7"/>
        <v>2066.4</v>
      </c>
    </row>
    <row r="29" spans="1:8" ht="110.25">
      <c r="A29" s="14">
        <v>3.3</v>
      </c>
      <c r="B29" s="48" t="s">
        <v>81</v>
      </c>
      <c r="C29" s="28" t="s">
        <v>67</v>
      </c>
      <c r="D29" s="47">
        <v>413.23</v>
      </c>
      <c r="E29" s="28">
        <v>1</v>
      </c>
      <c r="F29" s="10">
        <f t="shared" si="6"/>
        <v>413.23</v>
      </c>
      <c r="G29" s="28">
        <v>1</v>
      </c>
      <c r="H29" s="10">
        <f t="shared" si="7"/>
        <v>413.23</v>
      </c>
    </row>
    <row r="30" spans="1:8">
      <c r="A30" s="16">
        <v>4</v>
      </c>
      <c r="B30" s="74" t="s">
        <v>82</v>
      </c>
      <c r="C30" s="74"/>
      <c r="D30" s="74"/>
      <c r="E30" s="74"/>
      <c r="F30" s="74"/>
      <c r="G30" s="74"/>
      <c r="H30" s="74"/>
    </row>
    <row r="31" spans="1:8" ht="78.75">
      <c r="A31" s="30">
        <v>4.0999999999999996</v>
      </c>
      <c r="B31" s="50" t="s">
        <v>83</v>
      </c>
      <c r="C31" s="31" t="s">
        <v>67</v>
      </c>
      <c r="D31" s="28">
        <v>5951.23</v>
      </c>
      <c r="E31" s="28">
        <v>1</v>
      </c>
      <c r="F31" s="10">
        <f>D31*E31</f>
        <v>5951.23</v>
      </c>
      <c r="G31" s="28">
        <v>1</v>
      </c>
      <c r="H31" s="10">
        <f>D31*G31</f>
        <v>5951.23</v>
      </c>
    </row>
    <row r="32" spans="1:8" ht="31.5">
      <c r="A32" s="30">
        <v>4.2</v>
      </c>
      <c r="B32" s="50" t="s">
        <v>84</v>
      </c>
      <c r="C32" s="31" t="s">
        <v>67</v>
      </c>
      <c r="D32" s="51">
        <v>826.56</v>
      </c>
      <c r="E32" s="28">
        <v>1</v>
      </c>
      <c r="F32" s="10">
        <f t="shared" ref="F32:F38" si="8">D32*E32</f>
        <v>826.56</v>
      </c>
      <c r="G32" s="28">
        <v>1</v>
      </c>
      <c r="H32" s="10">
        <f t="shared" ref="H32:H39" si="9">D32*G32</f>
        <v>826.56</v>
      </c>
    </row>
    <row r="33" spans="1:8" ht="47.25">
      <c r="A33" s="45">
        <v>4.3</v>
      </c>
      <c r="B33" s="50" t="s">
        <v>85</v>
      </c>
      <c r="C33" s="31" t="s">
        <v>67</v>
      </c>
      <c r="D33" s="51">
        <v>2066.4</v>
      </c>
      <c r="E33" s="28">
        <v>1</v>
      </c>
      <c r="F33" s="10">
        <f t="shared" si="8"/>
        <v>2066.4</v>
      </c>
      <c r="G33" s="28">
        <v>1</v>
      </c>
      <c r="H33" s="10">
        <f t="shared" si="9"/>
        <v>2066.4</v>
      </c>
    </row>
    <row r="34" spans="1:8" ht="63">
      <c r="A34" s="45">
        <v>4.4000000000000004</v>
      </c>
      <c r="B34" s="50" t="s">
        <v>86</v>
      </c>
      <c r="C34" s="31" t="s">
        <v>67</v>
      </c>
      <c r="D34" s="28">
        <v>2066.4</v>
      </c>
      <c r="E34" s="28">
        <v>1</v>
      </c>
      <c r="F34" s="10">
        <f t="shared" si="8"/>
        <v>2066.4</v>
      </c>
      <c r="G34" s="28">
        <v>1</v>
      </c>
      <c r="H34" s="10">
        <f t="shared" si="9"/>
        <v>2066.4</v>
      </c>
    </row>
    <row r="35" spans="1:8" ht="94.5">
      <c r="A35" s="45">
        <v>4.5</v>
      </c>
      <c r="B35" s="50" t="s">
        <v>87</v>
      </c>
      <c r="C35" s="31" t="s">
        <v>67</v>
      </c>
      <c r="D35" s="28">
        <v>1157.18</v>
      </c>
      <c r="E35" s="28">
        <v>1</v>
      </c>
      <c r="F35" s="10">
        <f t="shared" si="8"/>
        <v>1157.18</v>
      </c>
      <c r="G35" s="28">
        <v>1</v>
      </c>
      <c r="H35" s="10">
        <f t="shared" si="9"/>
        <v>1157.18</v>
      </c>
    </row>
    <row r="36" spans="1:8" ht="63">
      <c r="A36" s="45">
        <v>4.5999999999999996</v>
      </c>
      <c r="B36" s="50" t="s">
        <v>88</v>
      </c>
      <c r="C36" s="31" t="s">
        <v>67</v>
      </c>
      <c r="D36" s="28">
        <v>2644.99</v>
      </c>
      <c r="E36" s="28">
        <v>1</v>
      </c>
      <c r="F36" s="10">
        <f t="shared" si="8"/>
        <v>2644.99</v>
      </c>
      <c r="G36" s="28">
        <v>1</v>
      </c>
      <c r="H36" s="10">
        <f t="shared" si="9"/>
        <v>2644.99</v>
      </c>
    </row>
    <row r="37" spans="1:8" ht="47.25">
      <c r="A37" s="17">
        <v>5</v>
      </c>
      <c r="B37" s="89" t="s">
        <v>89</v>
      </c>
      <c r="C37" s="44" t="s">
        <v>92</v>
      </c>
      <c r="D37" s="88">
        <v>559.30999999999995</v>
      </c>
      <c r="E37" s="88">
        <v>30</v>
      </c>
      <c r="F37" s="41">
        <f t="shared" si="8"/>
        <v>16779.3</v>
      </c>
      <c r="G37" s="88">
        <v>30</v>
      </c>
      <c r="H37" s="41">
        <f t="shared" si="9"/>
        <v>16779.3</v>
      </c>
    </row>
    <row r="38" spans="1:8" ht="47.25">
      <c r="A38" s="17">
        <v>6</v>
      </c>
      <c r="B38" s="90" t="s">
        <v>90</v>
      </c>
      <c r="C38" s="44" t="s">
        <v>67</v>
      </c>
      <c r="D38" s="88">
        <v>5951.23</v>
      </c>
      <c r="E38" s="88">
        <v>1</v>
      </c>
      <c r="F38" s="41">
        <f t="shared" si="8"/>
        <v>5951.23</v>
      </c>
      <c r="G38" s="88">
        <v>1</v>
      </c>
      <c r="H38" s="41">
        <f t="shared" si="9"/>
        <v>5951.23</v>
      </c>
    </row>
    <row r="39" spans="1:8" ht="31.5">
      <c r="A39" s="17">
        <v>7</v>
      </c>
      <c r="B39" s="89" t="s">
        <v>91</v>
      </c>
      <c r="C39" s="44" t="s">
        <v>92</v>
      </c>
      <c r="D39" s="88">
        <v>29044.91</v>
      </c>
      <c r="E39" s="88">
        <v>1</v>
      </c>
      <c r="F39" s="41">
        <f>D39*E39</f>
        <v>29044.91</v>
      </c>
      <c r="G39" s="88">
        <v>1</v>
      </c>
      <c r="H39" s="41">
        <f t="shared" si="9"/>
        <v>29044.91</v>
      </c>
    </row>
    <row r="40" spans="1:8" ht="31.5">
      <c r="A40" s="17">
        <v>8</v>
      </c>
      <c r="B40" s="89" t="s">
        <v>97</v>
      </c>
      <c r="C40" s="44" t="s">
        <v>67</v>
      </c>
      <c r="D40" s="88">
        <v>1028.6099999999999</v>
      </c>
      <c r="E40" s="88">
        <v>27</v>
      </c>
      <c r="F40" s="41">
        <f t="shared" ref="F40:F42" si="10">D40*E40</f>
        <v>27772.469999999998</v>
      </c>
      <c r="G40" s="88">
        <v>27</v>
      </c>
      <c r="H40" s="41">
        <f t="shared" ref="H40:H42" si="11">D40*G40</f>
        <v>27772.469999999998</v>
      </c>
    </row>
    <row r="41" spans="1:8" ht="31.5">
      <c r="A41" s="17">
        <v>9</v>
      </c>
      <c r="B41" s="89" t="s">
        <v>98</v>
      </c>
      <c r="C41" s="44" t="s">
        <v>67</v>
      </c>
      <c r="D41" s="88">
        <v>1322.5</v>
      </c>
      <c r="E41" s="88">
        <v>1</v>
      </c>
      <c r="F41" s="41">
        <f t="shared" si="10"/>
        <v>1322.5</v>
      </c>
      <c r="G41" s="88">
        <v>1</v>
      </c>
      <c r="H41" s="41">
        <f t="shared" si="11"/>
        <v>1322.5</v>
      </c>
    </row>
    <row r="42" spans="1:8" ht="66.75" customHeight="1">
      <c r="A42" s="17">
        <v>10</v>
      </c>
      <c r="B42" s="89" t="s">
        <v>93</v>
      </c>
      <c r="C42" s="44" t="s">
        <v>67</v>
      </c>
      <c r="D42" s="88">
        <v>49594</v>
      </c>
      <c r="E42" s="88">
        <v>1</v>
      </c>
      <c r="F42" s="41">
        <f t="shared" si="10"/>
        <v>49594</v>
      </c>
      <c r="G42" s="88">
        <v>1</v>
      </c>
      <c r="H42" s="41">
        <f t="shared" si="11"/>
        <v>49594</v>
      </c>
    </row>
    <row r="43" spans="1:8">
      <c r="A43" s="17">
        <v>11</v>
      </c>
      <c r="B43" s="75" t="s">
        <v>94</v>
      </c>
      <c r="C43" s="76"/>
      <c r="D43" s="76"/>
      <c r="E43" s="76"/>
      <c r="F43" s="76"/>
      <c r="G43" s="76"/>
      <c r="H43" s="76"/>
    </row>
    <row r="44" spans="1:8" ht="31.5">
      <c r="A44" s="45">
        <v>11.1</v>
      </c>
      <c r="B44" s="46" t="s">
        <v>94</v>
      </c>
      <c r="C44" s="28" t="s">
        <v>67</v>
      </c>
      <c r="D44" s="28">
        <v>38021.760000000002</v>
      </c>
      <c r="E44" s="28">
        <v>1</v>
      </c>
      <c r="F44" s="10">
        <f>E44*D44</f>
        <v>38021.760000000002</v>
      </c>
      <c r="G44" s="28">
        <v>1</v>
      </c>
      <c r="H44" s="10">
        <f>G44*D44</f>
        <v>38021.760000000002</v>
      </c>
    </row>
    <row r="45" spans="1:8" ht="78.75">
      <c r="A45" s="45">
        <v>11.2</v>
      </c>
      <c r="B45" s="46" t="s">
        <v>95</v>
      </c>
      <c r="C45" s="28" t="s">
        <v>67</v>
      </c>
      <c r="D45" s="28">
        <v>1570.46</v>
      </c>
      <c r="E45" s="28">
        <v>1</v>
      </c>
      <c r="F45" s="10">
        <f>E45*D45</f>
        <v>1570.46</v>
      </c>
      <c r="G45" s="28">
        <v>1</v>
      </c>
      <c r="H45" s="10">
        <f>G45*D45</f>
        <v>1570.46</v>
      </c>
    </row>
    <row r="46" spans="1:8">
      <c r="A46" s="71" t="s">
        <v>8</v>
      </c>
      <c r="B46" s="77"/>
      <c r="C46" s="77"/>
      <c r="D46" s="29">
        <f>SUM(D14:D45)</f>
        <v>164370.57999999999</v>
      </c>
      <c r="E46" s="29"/>
      <c r="F46" s="18">
        <f>SUM(F14:F45)</f>
        <v>207334.43000000002</v>
      </c>
      <c r="G46" s="29"/>
      <c r="H46" s="18">
        <f>SUM(H14:H45)</f>
        <v>207334.43000000002</v>
      </c>
    </row>
    <row r="47" spans="1:8" ht="31.5">
      <c r="B47" s="19" t="s">
        <v>99</v>
      </c>
      <c r="C47" s="19"/>
      <c r="D47" s="19"/>
      <c r="E47" s="19"/>
      <c r="F47" s="20">
        <f>F46+F7</f>
        <v>1516605.47</v>
      </c>
      <c r="G47" s="19"/>
      <c r="H47" s="20">
        <f>H46+H7</f>
        <v>1516605.47</v>
      </c>
    </row>
  </sheetData>
  <mergeCells count="21">
    <mergeCell ref="B30:H30"/>
    <mergeCell ref="B43:H43"/>
    <mergeCell ref="A46:C46"/>
    <mergeCell ref="A1:H1"/>
    <mergeCell ref="E2:F2"/>
    <mergeCell ref="G2:H2"/>
    <mergeCell ref="A7:C7"/>
    <mergeCell ref="A2:A4"/>
    <mergeCell ref="B2:B3"/>
    <mergeCell ref="C2:C3"/>
    <mergeCell ref="D2:D3"/>
    <mergeCell ref="A9:H9"/>
    <mergeCell ref="A10:A12"/>
    <mergeCell ref="B10:B11"/>
    <mergeCell ref="C10:C11"/>
    <mergeCell ref="D10:D11"/>
    <mergeCell ref="B13:H13"/>
    <mergeCell ref="E10:F10"/>
    <mergeCell ref="G10:H10"/>
    <mergeCell ref="B23:H23"/>
    <mergeCell ref="B26:H26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3" workbookViewId="0">
      <selection activeCell="K11" sqref="K11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6">
      <c r="A1" s="78" t="s">
        <v>9</v>
      </c>
      <c r="B1" s="78"/>
      <c r="C1" s="78"/>
      <c r="D1" s="78"/>
      <c r="E1" s="78"/>
      <c r="F1" s="78"/>
    </row>
    <row r="2" spans="1:6" ht="119.25" customHeight="1">
      <c r="A2" s="79" t="s">
        <v>0</v>
      </c>
      <c r="B2" s="4" t="s">
        <v>1</v>
      </c>
      <c r="C2" s="4" t="s">
        <v>10</v>
      </c>
      <c r="D2" s="4" t="s">
        <v>11</v>
      </c>
      <c r="E2" s="9" t="s">
        <v>12</v>
      </c>
      <c r="F2" s="4" t="s">
        <v>13</v>
      </c>
    </row>
    <row r="3" spans="1:6">
      <c r="A3" s="77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6" ht="31.5">
      <c r="A4" s="4">
        <v>1</v>
      </c>
      <c r="B4" s="34" t="s">
        <v>135</v>
      </c>
      <c r="C4" s="33" t="s">
        <v>102</v>
      </c>
      <c r="D4" s="3">
        <v>2280</v>
      </c>
      <c r="E4" s="11" t="s">
        <v>48</v>
      </c>
      <c r="F4" s="11" t="s">
        <v>55</v>
      </c>
    </row>
    <row r="5" spans="1:6" ht="47.25">
      <c r="A5" s="5">
        <v>2</v>
      </c>
      <c r="B5" s="34" t="s">
        <v>130</v>
      </c>
      <c r="C5" s="34" t="s">
        <v>64</v>
      </c>
      <c r="D5" s="4">
        <v>5063</v>
      </c>
      <c r="E5" s="52" t="s">
        <v>138</v>
      </c>
      <c r="F5" s="4"/>
    </row>
    <row r="6" spans="1:6" ht="47.25">
      <c r="A6" s="42">
        <v>3</v>
      </c>
      <c r="B6" s="35" t="s">
        <v>62</v>
      </c>
      <c r="C6" s="34" t="s">
        <v>136</v>
      </c>
      <c r="D6" s="12">
        <v>1556.92</v>
      </c>
      <c r="E6" s="4" t="s">
        <v>134</v>
      </c>
      <c r="F6" s="11"/>
    </row>
    <row r="7" spans="1:6" ht="31.5">
      <c r="A7" s="43">
        <v>4</v>
      </c>
      <c r="B7" s="35" t="s">
        <v>59</v>
      </c>
      <c r="C7" s="34" t="s">
        <v>103</v>
      </c>
      <c r="D7" s="12">
        <v>10100</v>
      </c>
      <c r="E7" s="11" t="s">
        <v>48</v>
      </c>
      <c r="F7" s="11" t="s">
        <v>60</v>
      </c>
    </row>
    <row r="8" spans="1:6" ht="31.5">
      <c r="A8" s="42">
        <v>5</v>
      </c>
      <c r="B8" s="37" t="s">
        <v>137</v>
      </c>
      <c r="C8" s="34" t="s">
        <v>103</v>
      </c>
      <c r="D8" s="12">
        <v>1876.14</v>
      </c>
      <c r="E8" s="4" t="s">
        <v>134</v>
      </c>
      <c r="F8" s="11" t="s">
        <v>61</v>
      </c>
    </row>
    <row r="9" spans="1:6" s="23" customFormat="1" ht="31.5">
      <c r="A9" s="43">
        <v>6</v>
      </c>
      <c r="B9" s="38" t="s">
        <v>63</v>
      </c>
      <c r="C9" s="39" t="s">
        <v>103</v>
      </c>
      <c r="D9" s="21">
        <v>459</v>
      </c>
      <c r="E9" s="22" t="s">
        <v>48</v>
      </c>
      <c r="F9" s="22"/>
    </row>
    <row r="10" spans="1:6" ht="31.5">
      <c r="A10" s="42">
        <v>7</v>
      </c>
      <c r="B10" s="35" t="s">
        <v>56</v>
      </c>
      <c r="C10" s="36" t="s">
        <v>57</v>
      </c>
      <c r="D10" s="12">
        <v>12700</v>
      </c>
      <c r="E10" s="4" t="s">
        <v>133</v>
      </c>
      <c r="F10" s="11" t="s">
        <v>58</v>
      </c>
    </row>
    <row r="11" spans="1:6" ht="47.25">
      <c r="A11" s="43">
        <v>8</v>
      </c>
      <c r="B11" s="37" t="s">
        <v>131</v>
      </c>
      <c r="C11" s="39" t="s">
        <v>103</v>
      </c>
      <c r="D11" s="12">
        <v>836</v>
      </c>
      <c r="E11" s="4" t="s">
        <v>132</v>
      </c>
      <c r="F11" s="11"/>
    </row>
    <row r="12" spans="1:6" ht="31.5">
      <c r="A12" s="42">
        <v>9</v>
      </c>
      <c r="B12" s="36" t="s">
        <v>49</v>
      </c>
      <c r="C12" s="40" t="s">
        <v>101</v>
      </c>
      <c r="D12" s="4">
        <v>2135.86</v>
      </c>
      <c r="E12" s="11" t="s">
        <v>48</v>
      </c>
      <c r="F12" s="11" t="s">
        <v>54</v>
      </c>
    </row>
    <row r="13" spans="1:6" ht="31.5">
      <c r="A13" s="43">
        <v>10</v>
      </c>
      <c r="B13" s="36" t="s">
        <v>52</v>
      </c>
      <c r="C13" s="34" t="s">
        <v>100</v>
      </c>
      <c r="D13" s="4">
        <v>3174</v>
      </c>
      <c r="E13" s="4" t="s">
        <v>48</v>
      </c>
      <c r="F13" s="11" t="s">
        <v>53</v>
      </c>
    </row>
    <row r="14" spans="1:6">
      <c r="A14" s="82" t="s">
        <v>8</v>
      </c>
      <c r="B14" s="83"/>
      <c r="C14" s="84"/>
      <c r="D14" s="4">
        <f>SUM(D4:D13)</f>
        <v>40180.92</v>
      </c>
      <c r="E14" s="4"/>
      <c r="F14" s="4"/>
    </row>
    <row r="16" spans="1:6" ht="220.5">
      <c r="A16" s="79" t="s">
        <v>0</v>
      </c>
      <c r="B16" s="4" t="s">
        <v>14</v>
      </c>
      <c r="C16" s="4" t="s">
        <v>15</v>
      </c>
      <c r="D16" s="4" t="s">
        <v>16</v>
      </c>
      <c r="E16" s="4" t="s">
        <v>17</v>
      </c>
    </row>
    <row r="17" spans="1:6">
      <c r="A17" s="77"/>
      <c r="B17" s="4">
        <v>6</v>
      </c>
      <c r="C17" s="4">
        <v>7</v>
      </c>
      <c r="D17" s="4">
        <v>8</v>
      </c>
      <c r="E17" s="4">
        <v>9</v>
      </c>
    </row>
    <row r="18" spans="1:6">
      <c r="A18" s="4">
        <v>1</v>
      </c>
      <c r="B18" s="4">
        <v>-160998.01999999999</v>
      </c>
      <c r="C18" s="4">
        <v>355462.67</v>
      </c>
      <c r="D18" s="4">
        <f>D14</f>
        <v>40180.92</v>
      </c>
      <c r="E18" s="9">
        <f>B18+C18-D18</f>
        <v>154283.72999999998</v>
      </c>
    </row>
    <row r="20" spans="1:6" ht="89.25" customHeight="1">
      <c r="A20" s="81" t="s">
        <v>18</v>
      </c>
      <c r="B20" s="81"/>
      <c r="C20" s="81"/>
      <c r="D20" s="81"/>
      <c r="E20" s="81"/>
      <c r="F20" s="81"/>
    </row>
    <row r="21" spans="1:6" ht="54" customHeight="1">
      <c r="A21" s="81" t="s">
        <v>19</v>
      </c>
      <c r="B21" s="81"/>
      <c r="C21" s="81"/>
      <c r="D21" s="81"/>
      <c r="E21" s="81"/>
      <c r="F21" s="81"/>
    </row>
    <row r="22" spans="1:6" ht="86.25" customHeight="1">
      <c r="A22" s="81" t="s">
        <v>20</v>
      </c>
      <c r="B22" s="81"/>
      <c r="C22" s="81"/>
      <c r="D22" s="81"/>
      <c r="E22" s="81"/>
      <c r="F22" s="81"/>
    </row>
    <row r="23" spans="1:6" ht="144.75" customHeight="1">
      <c r="A23" s="81" t="s">
        <v>21</v>
      </c>
      <c r="B23" s="81"/>
      <c r="C23" s="81"/>
      <c r="D23" s="81"/>
      <c r="E23" s="81"/>
      <c r="F23" s="81"/>
    </row>
    <row r="24" spans="1:6" ht="23.25" customHeight="1">
      <c r="A24" s="81" t="s">
        <v>22</v>
      </c>
      <c r="B24" s="81"/>
      <c r="C24" s="81"/>
      <c r="D24" s="81"/>
      <c r="E24" s="81"/>
      <c r="F24" s="81"/>
    </row>
    <row r="25" spans="1:6" ht="114.75" customHeight="1">
      <c r="A25" s="81" t="s">
        <v>23</v>
      </c>
      <c r="B25" s="81"/>
      <c r="C25" s="81"/>
      <c r="D25" s="81"/>
      <c r="E25" s="81"/>
      <c r="F25" s="81"/>
    </row>
    <row r="26" spans="1:6" ht="37.5" customHeight="1">
      <c r="A26" s="81" t="s">
        <v>24</v>
      </c>
      <c r="B26" s="81"/>
      <c r="C26" s="81"/>
      <c r="D26" s="81"/>
      <c r="E26" s="81"/>
      <c r="F26" s="81"/>
    </row>
  </sheetData>
  <mergeCells count="11">
    <mergeCell ref="A1:F1"/>
    <mergeCell ref="A14:C14"/>
    <mergeCell ref="A20:F20"/>
    <mergeCell ref="A21:F21"/>
    <mergeCell ref="A22:F22"/>
    <mergeCell ref="A23:F23"/>
    <mergeCell ref="A24:F24"/>
    <mergeCell ref="A25:F25"/>
    <mergeCell ref="A26:F26"/>
    <mergeCell ref="A2:A3"/>
    <mergeCell ref="A16:A17"/>
  </mergeCells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34" sqref="C3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85" t="s">
        <v>25</v>
      </c>
      <c r="B1" s="85"/>
      <c r="C1" s="85"/>
    </row>
    <row r="2" spans="1:3" ht="64.5" customHeight="1">
      <c r="A2" s="79" t="s">
        <v>0</v>
      </c>
      <c r="B2" s="4" t="s">
        <v>26</v>
      </c>
      <c r="C2" s="3" t="s">
        <v>27</v>
      </c>
    </row>
    <row r="3" spans="1:3" ht="16.5" customHeight="1">
      <c r="A3" s="77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379017.12</v>
      </c>
    </row>
    <row r="5" spans="1:3" hidden="1">
      <c r="A5" s="6"/>
      <c r="B5" s="6"/>
      <c r="C5" s="4"/>
    </row>
    <row r="6" spans="1:3" hidden="1">
      <c r="A6" s="6"/>
      <c r="B6" s="6"/>
      <c r="C6" s="4"/>
    </row>
    <row r="7" spans="1:3" hidden="1">
      <c r="A7" s="6"/>
      <c r="B7" s="6"/>
      <c r="C7" s="4"/>
    </row>
    <row r="8" spans="1:3" hidden="1">
      <c r="A8" s="6"/>
      <c r="B8" s="6"/>
      <c r="C8" s="4"/>
    </row>
    <row r="9" spans="1:3" hidden="1">
      <c r="A9" s="6"/>
      <c r="B9" s="6"/>
      <c r="C9" s="4"/>
    </row>
    <row r="10" spans="1:3" hidden="1">
      <c r="A10" s="6"/>
      <c r="B10" s="6"/>
      <c r="C10" s="4"/>
    </row>
    <row r="11" spans="1:3" hidden="1">
      <c r="A11" s="6"/>
      <c r="B11" s="6"/>
      <c r="C11" s="4"/>
    </row>
    <row r="12" spans="1:3" hidden="1">
      <c r="A12" s="6"/>
      <c r="B12" s="6"/>
      <c r="C12" s="4"/>
    </row>
    <row r="14" spans="1:3" ht="98.25" customHeight="1">
      <c r="A14" s="81" t="s">
        <v>29</v>
      </c>
      <c r="B14" s="81"/>
      <c r="C14" s="81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4" sqref="B4:D4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85" t="s">
        <v>30</v>
      </c>
      <c r="B1" s="85"/>
      <c r="C1" s="85"/>
      <c r="D1" s="85"/>
    </row>
    <row r="2" spans="1:4" ht="77.25" customHeight="1">
      <c r="A2" s="79" t="s">
        <v>0</v>
      </c>
      <c r="B2" s="4" t="s">
        <v>31</v>
      </c>
      <c r="C2" s="3" t="s">
        <v>32</v>
      </c>
      <c r="D2" s="3" t="s">
        <v>33</v>
      </c>
    </row>
    <row r="3" spans="1:4">
      <c r="A3" s="77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7</v>
      </c>
      <c r="C4" s="4">
        <v>3</v>
      </c>
      <c r="D4" s="4">
        <v>0</v>
      </c>
    </row>
    <row r="5" spans="1:4">
      <c r="A5" s="6" t="s">
        <v>8</v>
      </c>
      <c r="B5" s="4">
        <f>SUM(B4:B4)</f>
        <v>7</v>
      </c>
      <c r="C5" s="4">
        <f>SUM(C4:C4)</f>
        <v>3</v>
      </c>
      <c r="D5" s="4">
        <f>SUM(D4:D4)</f>
        <v>0</v>
      </c>
    </row>
    <row r="7" spans="1:4" ht="57.75" customHeight="1">
      <c r="A7" s="81" t="s">
        <v>34</v>
      </c>
      <c r="B7" s="81"/>
      <c r="C7" s="81"/>
      <c r="D7" s="81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7" sqref="D7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86" t="s">
        <v>35</v>
      </c>
      <c r="B1" s="86"/>
      <c r="C1" s="86"/>
      <c r="D1" s="86"/>
      <c r="E1" s="86"/>
      <c r="F1" s="86"/>
    </row>
    <row r="2" spans="1:6" ht="65.25" customHeight="1">
      <c r="A2" s="79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77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6" t="s">
        <v>41</v>
      </c>
      <c r="C4" s="4">
        <v>334225.84000000003</v>
      </c>
      <c r="D4" s="4">
        <v>2202214.15</v>
      </c>
      <c r="E4" s="4">
        <v>2096825.59</v>
      </c>
      <c r="F4" s="4">
        <f>C4+D4-E4</f>
        <v>439614.39999999967</v>
      </c>
    </row>
    <row r="5" spans="1:6" ht="31.5">
      <c r="A5" s="4">
        <v>2</v>
      </c>
      <c r="B5" s="6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6"/>
      <c r="B6" s="6"/>
      <c r="C6" s="6"/>
      <c r="D6" s="6"/>
      <c r="E6" s="6"/>
      <c r="F6" s="6"/>
    </row>
    <row r="7" spans="1:6">
      <c r="A7" s="71" t="s">
        <v>8</v>
      </c>
      <c r="B7" s="71"/>
      <c r="C7" s="7"/>
      <c r="D7" s="7"/>
      <c r="E7" s="8"/>
      <c r="F7" s="6"/>
    </row>
    <row r="9" spans="1:6" ht="16.5" customHeight="1">
      <c r="A9" s="81" t="s">
        <v>44</v>
      </c>
      <c r="B9" s="81"/>
      <c r="C9" s="81"/>
      <c r="D9" s="81"/>
      <c r="E9" s="81"/>
      <c r="F9" s="81"/>
    </row>
    <row r="11" spans="1:6" ht="56.25" customHeight="1">
      <c r="A11" s="81" t="s">
        <v>45</v>
      </c>
      <c r="B11" s="81"/>
      <c r="C11" s="81"/>
      <c r="D11" s="81"/>
      <c r="E11" s="81"/>
      <c r="F11" s="81"/>
    </row>
    <row r="12" spans="1:6" ht="79.5" customHeight="1">
      <c r="A12" s="81" t="s">
        <v>46</v>
      </c>
      <c r="B12" s="81"/>
      <c r="C12" s="81"/>
      <c r="D12" s="81"/>
      <c r="E12" s="81"/>
      <c r="F12" s="81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