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F9" i="1" l="1"/>
  <c r="H9" i="1"/>
  <c r="H5" i="1"/>
  <c r="F5" i="1"/>
  <c r="F8" i="1"/>
  <c r="H8" i="1"/>
  <c r="F10" i="1"/>
  <c r="H10" i="1"/>
  <c r="F11" i="1"/>
  <c r="H11" i="1"/>
  <c r="F12" i="1"/>
  <c r="H12" i="1"/>
  <c r="F13" i="1"/>
  <c r="H13" i="1"/>
  <c r="F14" i="1"/>
  <c r="H14" i="1"/>
  <c r="H32" i="1" l="1"/>
  <c r="H31" i="1"/>
  <c r="F32" i="1"/>
  <c r="F31" i="1"/>
  <c r="F24" i="1"/>
  <c r="H24" i="1"/>
  <c r="D33" i="1"/>
  <c r="H29" i="1"/>
  <c r="F29" i="1"/>
  <c r="H28" i="1"/>
  <c r="F28" i="1"/>
  <c r="H27" i="1"/>
  <c r="F27" i="1"/>
  <c r="H26" i="1"/>
  <c r="F26" i="1"/>
  <c r="H23" i="1"/>
  <c r="F23" i="1"/>
  <c r="H21" i="1"/>
  <c r="F21" i="1"/>
  <c r="H20" i="1"/>
  <c r="F20" i="1"/>
  <c r="H19" i="1"/>
  <c r="F19" i="1"/>
  <c r="H17" i="1"/>
  <c r="F17" i="1"/>
  <c r="H16" i="1"/>
  <c r="F16" i="1"/>
  <c r="H7" i="1"/>
  <c r="H33" i="1" s="1"/>
  <c r="F7" i="1"/>
  <c r="F33" i="1" l="1"/>
  <c r="F4" i="7" l="1"/>
  <c r="D5" i="3"/>
  <c r="C5" i="3"/>
  <c r="B5" i="3"/>
  <c r="D18" i="2"/>
  <c r="D22" i="2" l="1"/>
  <c r="E22" i="2" s="1"/>
</calcChain>
</file>

<file path=xl/sharedStrings.xml><?xml version="1.0" encoding="utf-8"?>
<sst xmlns="http://schemas.openxmlformats.org/spreadsheetml/2006/main" count="200" uniqueCount="147">
  <si>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</si>
  <si>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</si>
  <si>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</si>
  <si>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</si>
  <si>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</si>
  <si>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</si>
  <si>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</si>
  <si>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</si>
  <si>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</si>
  <si>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</si>
  <si>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</si>
  <si>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</si>
  <si>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</si>
  <si>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</si>
  <si>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</si>
  <si>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</si>
  <si>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</si>
  <si>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</si>
  <si>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</si>
  <si>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</si>
  <si>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</si>
  <si>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</si>
  <si>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</si>
  <si>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</si>
  <si>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</si>
  <si>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</si>
  <si>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</si>
  <si>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</si>
  <si>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</si>
  <si>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</si>
  <si>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</si>
  <si>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</si>
  <si>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</si>
  <si>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</si>
  <si>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</si>
  <si>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</si>
  <si>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</si>
  <si>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</si>
  <si>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</si>
  <si>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</si>
  <si>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</si>
  <si>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</si>
  <si>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</si>
  <si>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</si>
  <si>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</si>
  <si>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</si>
  <si>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</si>
  <si>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</si>
  <si>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</si>
  <si>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</si>
  <si>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</si>
  <si>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</si>
  <si>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</si>
  <si>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</si>
  <si>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</si>
  <si>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I</t>
  </si>
  <si>
    <t>II</t>
  </si>
  <si>
    <t>III</t>
  </si>
  <si>
    <t>IV</t>
  </si>
  <si>
    <t xml:space="preserve"> </t>
  </si>
  <si>
    <t xml:space="preserve">1 усл.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</si>
  <si>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</si>
  <si>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</si>
  <si>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</si>
  <si>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</si>
  <si>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</si>
  <si>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</si>
  <si>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</si>
  <si>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</si>
  <si>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Обслуживание коллективных (общедомовых) приборов учета.</t>
  </si>
  <si>
    <t>V</t>
  </si>
  <si>
    <t>VI</t>
  </si>
  <si>
    <t>усл.</t>
  </si>
  <si>
    <t xml:space="preserve">усл.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</si>
  <si>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</si>
  <si>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Укрепление провисших отмосток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</si>
  <si>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</si>
  <si>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</si>
  <si>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Проверка наличия тяги в дымовентиляционных каналах.</t>
  </si>
  <si>
    <t>обслуживание коллективных (общедомовых) приборов учета электрической энергии</t>
  </si>
  <si>
    <t>утепление трубопроводов отопления, ГВС, бойлеров в чердачных и подвальных помещениях</t>
  </si>
  <si>
    <t>Содержание земельного участка, уборка помещений общего пользования:</t>
  </si>
  <si>
    <t xml:space="preserve">Уборка помещений общего пользования            </t>
  </si>
  <si>
    <t xml:space="preserve">уборка земельного участка         </t>
  </si>
  <si>
    <t xml:space="preserve">озеленение (покос, формовка кустов и т.д.)                          </t>
  </si>
  <si>
    <t xml:space="preserve"> механизированная погрузка и вывоз снега     </t>
  </si>
  <si>
    <t>Содержание и текущий ремонт лифтового оборудования</t>
  </si>
  <si>
    <t>Замена элемента питания  узла учета  системы отопления</t>
  </si>
  <si>
    <t xml:space="preserve">Покраска и ремонт дверей в подвал </t>
  </si>
  <si>
    <t>Ремонт (покраска) фасада и цоколя</t>
  </si>
  <si>
    <t>Установка сетки на техэтаже</t>
  </si>
  <si>
    <t>Косметический ремонт первого этажа</t>
  </si>
  <si>
    <t>Косметический ремонт входной группы</t>
  </si>
  <si>
    <t>Удлинение ливневых труб</t>
  </si>
  <si>
    <t>Ремонт скамеек на детской площадке</t>
  </si>
  <si>
    <t>Замена  крана в подвале  (сбросник в ИТП)</t>
  </si>
  <si>
    <t>Акт от 13.10.2025</t>
  </si>
  <si>
    <t>Акт от 27.10.2025</t>
  </si>
  <si>
    <t>Акт от15.10.2025</t>
  </si>
  <si>
    <t>Акт от 18.02.2025</t>
  </si>
  <si>
    <t>Ремонт лифта (замена  блока натяжного устройства каната)</t>
  </si>
  <si>
    <t>техническая неисправность</t>
  </si>
  <si>
    <t>повреждение</t>
  </si>
  <si>
    <t>подготовка к сезонной эксплуатации</t>
  </si>
  <si>
    <t>защита от птиц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</si>
  <si>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</si>
  <si>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</si>
  <si>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</si>
  <si>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</si>
  <si>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</si>
  <si>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</si>
  <si>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</si>
  <si>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</si>
  <si>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</si>
  <si>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</si>
  <si>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</si>
  <si>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</si>
  <si>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</si>
  <si>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</si>
  <si>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</si>
  <si>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</si>
  <si>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</si>
  <si>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</si>
  <si>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</si>
  <si>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</si>
  <si>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</si>
  <si>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</si>
  <si>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</si>
  <si>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</si>
  <si>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Малиновского, дом 4 корпус 3</t>
  </si>
  <si>
    <t>многокватирного дома):  2374,8 м2.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</si>
  <si>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</si>
  <si>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</si>
  <si>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</si>
  <si>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</si>
  <si>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</si>
  <si>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</si>
  <si>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проверка заземления оболочки электрокабеля, замеры сопротивления</t>
  </si>
  <si>
    <t>проверка заземления ванн</t>
  </si>
  <si>
    <t xml:space="preserve">Замена досоки объявлений </t>
  </si>
  <si>
    <t>1 шт.</t>
  </si>
  <si>
    <t>Замена светильника на опоре уличного освещения  на придомовой территории</t>
  </si>
  <si>
    <t>2 шт.</t>
  </si>
  <si>
    <t>П. 3.2.9 Постановление Госстроя РФ от 27 сентября 2003 года №170</t>
  </si>
  <si>
    <t>Частичный ремонт плитки в МОП</t>
  </si>
  <si>
    <t>VII</t>
  </si>
  <si>
    <t>Услуги по содержанию и текущему ремонту лифтового оборудования,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</si>
</sst>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B45" sqref="B45"/>
    </sheetView>
  </sheetViews>
  <sheetFormatPr defaultRowHeight="15"/>
  <cols>
    <col min="1" max="1" width="40.140625" bestFit="1" customWidth="1"/>
  </cols>
  <sheetData>
    <row r="1" spans="1:8" ht="15.75">
      <c r="A1" s="46" t="s">
        <v>105</v>
      </c>
      <c r="B1" s="46"/>
      <c r="C1" s="46"/>
      <c r="D1" s="46"/>
      <c r="E1" s="46"/>
      <c r="F1" s="46"/>
      <c r="G1" s="46"/>
      <c r="H1" s="46"/>
    </row>
    <row r="2" spans="1:8" ht="15.75">
      <c r="A2" s="46" t="s">
        <v>106</v>
      </c>
      <c r="B2" s="46"/>
      <c r="C2" s="46"/>
      <c r="D2" s="46"/>
      <c r="E2" s="46"/>
      <c r="F2" s="46"/>
      <c r="G2" s="46"/>
      <c r="H2" s="46"/>
    </row>
    <row r="3" spans="1:8" ht="15.75">
      <c r="A3" s="46" t="s">
        <v>107</v>
      </c>
      <c r="B3" s="46"/>
      <c r="C3" s="46"/>
      <c r="D3" s="46"/>
      <c r="E3" s="46"/>
      <c r="F3" s="46"/>
      <c r="G3" s="46"/>
      <c r="H3" s="46"/>
    </row>
    <row r="4" spans="1:8" ht="15.75">
      <c r="A4" s="46"/>
      <c r="B4" s="46"/>
      <c r="C4" s="46"/>
      <c r="D4" s="46"/>
      <c r="E4" s="46"/>
      <c r="F4" s="46"/>
      <c r="G4" s="46"/>
      <c r="H4" s="46"/>
    </row>
    <row r="5" spans="1:8" ht="15.75">
      <c r="A5" s="32"/>
      <c r="B5" s="32"/>
      <c r="C5" s="32"/>
      <c r="D5" s="32"/>
      <c r="E5" s="32"/>
      <c r="F5" s="32"/>
      <c r="G5" s="32"/>
      <c r="H5" s="32"/>
    </row>
    <row r="6" spans="1:8" ht="18.75">
      <c r="A6" s="45" t="s">
        <v>108</v>
      </c>
      <c r="B6" s="45"/>
      <c r="C6" s="45"/>
      <c r="D6" s="45"/>
      <c r="E6" s="45"/>
      <c r="F6" s="45"/>
      <c r="G6" s="45"/>
      <c r="H6" s="45"/>
    </row>
    <row r="7" spans="1:8" ht="16.5">
      <c r="A7" s="40" t="s">
        <v>109</v>
      </c>
      <c r="B7" s="40"/>
      <c r="C7" s="40"/>
      <c r="D7" s="40"/>
      <c r="E7" s="40"/>
      <c r="F7" s="40"/>
      <c r="G7" s="40"/>
      <c r="H7" s="40"/>
    </row>
    <row r="8" spans="1:8" ht="15.75">
      <c r="A8" s="24"/>
    </row>
    <row r="9" spans="1:8" ht="15.75">
      <c r="A9" s="24"/>
    </row>
    <row r="10" spans="1:8" ht="15.75">
      <c r="A10" s="41" t="s">
        <v>110</v>
      </c>
      <c r="B10" s="41"/>
      <c r="C10" s="41"/>
      <c r="D10" s="41"/>
      <c r="E10" s="41"/>
      <c r="F10" s="41"/>
      <c r="G10" s="41"/>
      <c r="H10" s="41"/>
    </row>
    <row r="11" spans="1:8" ht="18.75">
      <c r="A11" s="42" t="s">
        <v>129</v>
      </c>
      <c r="B11" s="43"/>
      <c r="C11" s="43"/>
      <c r="D11" s="43"/>
      <c r="E11" s="43"/>
      <c r="F11" s="43"/>
      <c r="G11" s="43"/>
      <c r="H11" s="43"/>
    </row>
    <row r="12" spans="1:8" ht="18.75">
      <c r="A12" s="42" t="s">
        <v>111</v>
      </c>
      <c r="B12" s="32"/>
      <c r="C12" s="32"/>
      <c r="D12" s="32"/>
      <c r="E12" s="32"/>
      <c r="F12" s="32"/>
      <c r="G12" s="32"/>
      <c r="H12" s="32"/>
    </row>
    <row r="13" spans="1:8" ht="15.75">
      <c r="A13" s="24"/>
    </row>
    <row r="14" spans="1:8" ht="15.75">
      <c r="A14" s="44" t="s">
        <v>112</v>
      </c>
      <c r="B14" s="32"/>
      <c r="C14" s="32"/>
      <c r="D14" s="32"/>
      <c r="E14" s="32"/>
      <c r="F14" s="32"/>
      <c r="G14" s="32"/>
      <c r="H14" s="32"/>
    </row>
    <row r="15" spans="1:8" ht="15.75">
      <c r="A15" s="32" t="s">
        <v>113</v>
      </c>
      <c r="B15" s="32"/>
      <c r="C15" s="32"/>
      <c r="D15" s="32"/>
      <c r="E15" s="32"/>
      <c r="F15" s="32"/>
      <c r="G15" s="32"/>
      <c r="H15" s="32"/>
    </row>
    <row r="16" spans="1:8" ht="15.75">
      <c r="A16" s="25"/>
    </row>
    <row r="17" spans="1:8" ht="15.75">
      <c r="A17" s="44" t="s">
        <v>114</v>
      </c>
      <c r="B17" s="32"/>
      <c r="C17" s="32"/>
      <c r="D17" s="32"/>
      <c r="E17" s="32"/>
      <c r="F17" s="32"/>
      <c r="G17" s="32"/>
      <c r="H17" s="32"/>
    </row>
    <row r="18" spans="1:8" ht="15.75">
      <c r="A18" s="32" t="s">
        <v>115</v>
      </c>
      <c r="B18" s="32"/>
      <c r="C18" s="32"/>
      <c r="D18" s="32"/>
      <c r="E18" s="32"/>
      <c r="F18" s="32"/>
      <c r="G18" s="32"/>
      <c r="H18" s="32"/>
    </row>
    <row r="19" spans="1:8" ht="15.75">
      <c r="A19" s="32" t="s">
        <v>116</v>
      </c>
      <c r="B19" s="32"/>
      <c r="C19" s="32"/>
      <c r="D19" s="32"/>
      <c r="E19" s="32"/>
      <c r="F19" s="32"/>
      <c r="G19" s="32"/>
      <c r="H19" s="32"/>
    </row>
    <row r="20" spans="1:8" ht="15.75">
      <c r="A20" s="24"/>
    </row>
    <row r="21" spans="1:8" ht="15.75">
      <c r="A21" s="44" t="s">
        <v>117</v>
      </c>
      <c r="B21" s="32"/>
      <c r="C21" s="32"/>
      <c r="D21" s="32"/>
      <c r="E21" s="32"/>
      <c r="F21" s="32"/>
      <c r="G21" s="32"/>
      <c r="H21" s="32"/>
    </row>
    <row r="22" spans="1:8" ht="15.75">
      <c r="A22" s="32" t="s">
        <v>118</v>
      </c>
      <c r="B22" s="32"/>
      <c r="C22" s="32"/>
      <c r="D22" s="32"/>
      <c r="E22" s="32"/>
      <c r="F22" s="32"/>
      <c r="G22" s="32"/>
      <c r="H22" s="32"/>
    </row>
    <row r="23" spans="1:8" ht="15.75">
      <c r="A23" s="32" t="s">
        <v>119</v>
      </c>
      <c r="B23" s="32"/>
      <c r="C23" s="32"/>
      <c r="D23" s="32"/>
      <c r="E23" s="32"/>
      <c r="F23" s="32"/>
      <c r="G23" s="32"/>
      <c r="H23" s="32"/>
    </row>
    <row r="24" spans="1:8" ht="15.75">
      <c r="A24" s="32"/>
      <c r="B24" s="32"/>
      <c r="C24" s="32"/>
      <c r="D24" s="32"/>
      <c r="E24" s="32"/>
      <c r="F24" s="32"/>
      <c r="G24" s="32"/>
      <c r="H24" s="32"/>
    </row>
    <row r="25" spans="1:8" ht="15.75">
      <c r="A25" s="37" t="s">
        <v>120</v>
      </c>
      <c r="B25" s="37"/>
      <c r="C25" s="37"/>
      <c r="D25" s="37"/>
      <c r="E25" s="37"/>
      <c r="F25" s="37"/>
      <c r="G25" s="37"/>
      <c r="H25" s="37"/>
    </row>
    <row r="26" spans="1:8" ht="15.75">
      <c r="A26" s="38" t="s">
        <v>121</v>
      </c>
      <c r="B26" s="39"/>
      <c r="C26" s="39"/>
      <c r="D26" s="39"/>
      <c r="E26" s="39"/>
      <c r="F26" s="39"/>
      <c r="G26" s="39"/>
      <c r="H26" s="39"/>
    </row>
    <row r="27" spans="1:8" ht="15.75">
      <c r="A27" s="32" t="s">
        <v>122</v>
      </c>
      <c r="B27" s="32"/>
      <c r="C27" s="32"/>
      <c r="D27" s="32"/>
      <c r="E27" s="32"/>
      <c r="F27" s="32"/>
      <c r="G27" s="32"/>
      <c r="H27" s="32"/>
    </row>
    <row r="28" spans="1:8" ht="15.75">
      <c r="A28" s="24"/>
      <c r="B28" s="24"/>
      <c r="C28" s="24"/>
      <c r="D28" s="24"/>
      <c r="E28" s="24"/>
      <c r="F28" s="24"/>
      <c r="G28" s="24"/>
      <c r="H28" s="24"/>
    </row>
    <row r="29" spans="1:8" ht="15.75">
      <c r="A29" s="38" t="s">
        <v>123</v>
      </c>
      <c r="B29" s="32"/>
      <c r="C29" s="32"/>
      <c r="D29" s="32"/>
      <c r="E29" s="32"/>
      <c r="F29" s="32"/>
      <c r="G29" s="32"/>
      <c r="H29" s="32"/>
    </row>
    <row r="30" spans="1:8" ht="15.75">
      <c r="A30" s="32" t="s">
        <v>124</v>
      </c>
      <c r="B30" s="32"/>
      <c r="C30" s="32"/>
      <c r="D30" s="32"/>
      <c r="E30" s="32"/>
      <c r="F30" s="32"/>
      <c r="G30" s="32"/>
      <c r="H30" s="32"/>
    </row>
    <row r="31" spans="1:8" ht="15.75">
      <c r="A31" s="32" t="s">
        <v>125</v>
      </c>
      <c r="B31" s="32"/>
      <c r="C31" s="32"/>
      <c r="D31" s="32"/>
      <c r="E31" s="32"/>
      <c r="F31" s="32"/>
      <c r="G31" s="32"/>
      <c r="H31" s="32"/>
    </row>
    <row r="32" spans="1:8" ht="15.75">
      <c r="A32" s="24"/>
    </row>
    <row r="33" spans="1:9" ht="15.75">
      <c r="A33" s="33" t="s">
        <v>126</v>
      </c>
      <c r="B33" s="33"/>
      <c r="C33" s="33"/>
      <c r="D33" s="33"/>
      <c r="E33" s="33"/>
      <c r="F33" s="33"/>
      <c r="G33" s="33"/>
      <c r="H33" s="33"/>
      <c r="I33" s="33"/>
    </row>
    <row r="34" spans="1:9" ht="15.75">
      <c r="A34" s="34" t="s">
        <v>127</v>
      </c>
      <c r="B34" s="34"/>
      <c r="C34" s="34"/>
      <c r="D34" s="34"/>
      <c r="E34" s="34"/>
      <c r="F34" s="34"/>
      <c r="G34" s="34"/>
      <c r="H34" s="34"/>
      <c r="I34" s="34"/>
    </row>
    <row r="35" spans="1:9" ht="15.75">
      <c r="A35" s="35" t="s">
        <v>130</v>
      </c>
      <c r="B35" s="36"/>
      <c r="C35" s="36"/>
      <c r="D35" s="36"/>
      <c r="E35" s="36"/>
      <c r="F35" s="36"/>
      <c r="G35" s="36"/>
      <c r="H35" s="36"/>
      <c r="I35" s="36"/>
    </row>
    <row r="36" spans="1:9" ht="15.75">
      <c r="A36" s="26"/>
    </row>
    <row r="37" spans="1:9">
      <c r="A37" s="27" t="s">
        <v>128</v>
      </c>
    </row>
    <row r="38" spans="1:9" ht="15.75">
      <c r="A38" s="26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zoomScale="90" zoomScaleNormal="90" workbookViewId="0">
      <selection activeCell="K38" sqref="K38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4.140625" style="1" bestFit="1" customWidth="1"/>
    <col min="11" max="11" width="13" style="1" bestFit="1" customWidth="1"/>
    <col min="12" max="16384" width="9.140625" style="1"/>
  </cols>
  <sheetData>
    <row r="1" spans="1:8">
      <c r="A1" s="47" t="s">
        <v>77</v>
      </c>
      <c r="B1" s="47"/>
      <c r="C1" s="47"/>
      <c r="D1" s="47"/>
      <c r="E1" s="47"/>
      <c r="F1" s="47"/>
      <c r="G1" s="47"/>
      <c r="H1" s="47"/>
    </row>
    <row r="2" spans="1:8">
      <c r="A2" s="55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/>
      <c r="G2" s="48" t="s">
        <v>5</v>
      </c>
      <c r="H2" s="48"/>
    </row>
    <row r="3" spans="1:8" ht="78.75">
      <c r="A3" s="56"/>
      <c r="B3" s="48"/>
      <c r="C3" s="48"/>
      <c r="D3" s="48"/>
      <c r="E3" s="18" t="s">
        <v>6</v>
      </c>
      <c r="F3" s="18" t="s">
        <v>7</v>
      </c>
      <c r="G3" s="18" t="s">
        <v>6</v>
      </c>
      <c r="H3" s="18" t="s">
        <v>7</v>
      </c>
    </row>
    <row r="4" spans="1:8">
      <c r="A4" s="57"/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</row>
    <row r="5" spans="1:8" s="10" customFormat="1" ht="47.25">
      <c r="A5" s="19" t="s">
        <v>55</v>
      </c>
      <c r="B5" s="19" t="s">
        <v>47</v>
      </c>
      <c r="C5" s="18" t="s">
        <v>72</v>
      </c>
      <c r="D5" s="18">
        <v>6958.16</v>
      </c>
      <c r="E5" s="18">
        <v>12</v>
      </c>
      <c r="F5" s="18">
        <f>D5*E5</f>
        <v>83497.919999999998</v>
      </c>
      <c r="G5" s="18">
        <v>12</v>
      </c>
      <c r="H5" s="18">
        <f>G5*D5</f>
        <v>83497.919999999998</v>
      </c>
    </row>
    <row r="6" spans="1:8">
      <c r="A6" s="19" t="s">
        <v>56</v>
      </c>
      <c r="B6" s="52" t="s">
        <v>62</v>
      </c>
      <c r="C6" s="52"/>
      <c r="D6" s="52"/>
      <c r="E6" s="52"/>
      <c r="F6" s="52"/>
      <c r="G6" s="52"/>
      <c r="H6" s="52"/>
    </row>
    <row r="7" spans="1:8" ht="110.25">
      <c r="A7" s="18">
        <v>1</v>
      </c>
      <c r="B7" s="28" t="s">
        <v>74</v>
      </c>
      <c r="C7" s="18" t="s">
        <v>49</v>
      </c>
      <c r="D7" s="15">
        <v>3704.69</v>
      </c>
      <c r="E7" s="18">
        <v>1</v>
      </c>
      <c r="F7" s="9">
        <f t="shared" ref="F7:F21" si="0">D7*E7</f>
        <v>3704.69</v>
      </c>
      <c r="G7" s="18">
        <v>1</v>
      </c>
      <c r="H7" s="9">
        <f t="shared" ref="H7:H21" si="1">D7*G7</f>
        <v>3704.69</v>
      </c>
    </row>
    <row r="8" spans="1:8" ht="47.25">
      <c r="A8" s="18">
        <v>2</v>
      </c>
      <c r="B8" s="28" t="s">
        <v>63</v>
      </c>
      <c r="C8" s="18" t="s">
        <v>49</v>
      </c>
      <c r="D8" s="15">
        <v>569.95000000000005</v>
      </c>
      <c r="E8" s="18">
        <v>1</v>
      </c>
      <c r="F8" s="9">
        <f t="shared" si="0"/>
        <v>569.95000000000005</v>
      </c>
      <c r="G8" s="18">
        <v>1</v>
      </c>
      <c r="H8" s="9">
        <f t="shared" si="1"/>
        <v>569.95000000000005</v>
      </c>
    </row>
    <row r="9" spans="1:8" ht="78.75">
      <c r="A9" s="18">
        <v>3</v>
      </c>
      <c r="B9" s="28" t="s">
        <v>64</v>
      </c>
      <c r="C9" s="18" t="s">
        <v>49</v>
      </c>
      <c r="D9" s="15">
        <v>1709.86</v>
      </c>
      <c r="E9" s="18">
        <v>1</v>
      </c>
      <c r="F9" s="9">
        <f t="shared" ref="F9" si="2">D9*E9</f>
        <v>1709.86</v>
      </c>
      <c r="G9" s="18">
        <v>1</v>
      </c>
      <c r="H9" s="9">
        <f t="shared" ref="H9" si="3">D9*G9</f>
        <v>1709.86</v>
      </c>
    </row>
    <row r="10" spans="1:8" ht="47.25">
      <c r="A10" s="18">
        <v>4</v>
      </c>
      <c r="B10" s="28" t="s">
        <v>65</v>
      </c>
      <c r="C10" s="18" t="s">
        <v>49</v>
      </c>
      <c r="D10" s="15">
        <v>5129.57</v>
      </c>
      <c r="E10" s="18">
        <v>1</v>
      </c>
      <c r="F10" s="9">
        <f t="shared" si="0"/>
        <v>5129.57</v>
      </c>
      <c r="G10" s="18">
        <v>1</v>
      </c>
      <c r="H10" s="9">
        <f t="shared" si="1"/>
        <v>5129.57</v>
      </c>
    </row>
    <row r="11" spans="1:8" ht="47.25">
      <c r="A11" s="18">
        <v>5</v>
      </c>
      <c r="B11" s="28" t="s">
        <v>66</v>
      </c>
      <c r="C11" s="18" t="s">
        <v>49</v>
      </c>
      <c r="D11" s="15">
        <v>2584.4899999999998</v>
      </c>
      <c r="E11" s="18">
        <v>1</v>
      </c>
      <c r="F11" s="9">
        <f t="shared" si="0"/>
        <v>2584.4899999999998</v>
      </c>
      <c r="G11" s="18">
        <v>1</v>
      </c>
      <c r="H11" s="9">
        <f t="shared" si="1"/>
        <v>2584.4899999999998</v>
      </c>
    </row>
    <row r="12" spans="1:8" ht="63">
      <c r="A12" s="18">
        <v>6</v>
      </c>
      <c r="B12" s="28" t="s">
        <v>78</v>
      </c>
      <c r="C12" s="18" t="s">
        <v>49</v>
      </c>
      <c r="D12" s="15">
        <v>284.98</v>
      </c>
      <c r="E12" s="18">
        <v>2</v>
      </c>
      <c r="F12" s="9">
        <f t="shared" si="0"/>
        <v>569.96</v>
      </c>
      <c r="G12" s="18">
        <v>2</v>
      </c>
      <c r="H12" s="9">
        <f t="shared" si="1"/>
        <v>569.96</v>
      </c>
    </row>
    <row r="13" spans="1:8" ht="47.25">
      <c r="A13" s="18">
        <v>7</v>
      </c>
      <c r="B13" s="28" t="s">
        <v>67</v>
      </c>
      <c r="C13" s="18" t="s">
        <v>49</v>
      </c>
      <c r="D13" s="15">
        <v>569.95000000000005</v>
      </c>
      <c r="E13" s="18">
        <v>1</v>
      </c>
      <c r="F13" s="9">
        <f t="shared" si="0"/>
        <v>569.95000000000005</v>
      </c>
      <c r="G13" s="18">
        <v>1</v>
      </c>
      <c r="H13" s="9">
        <f t="shared" si="1"/>
        <v>569.95000000000005</v>
      </c>
    </row>
    <row r="14" spans="1:8" ht="31.5">
      <c r="A14" s="18">
        <v>8</v>
      </c>
      <c r="B14" s="28" t="s">
        <v>75</v>
      </c>
      <c r="C14" s="18" t="s">
        <v>49</v>
      </c>
      <c r="D14" s="15">
        <v>9404.2099999999991</v>
      </c>
      <c r="E14" s="18">
        <v>1</v>
      </c>
      <c r="F14" s="9">
        <f t="shared" si="0"/>
        <v>9404.2099999999991</v>
      </c>
      <c r="G14" s="18">
        <v>1</v>
      </c>
      <c r="H14" s="9">
        <f t="shared" si="1"/>
        <v>9404.2099999999991</v>
      </c>
    </row>
    <row r="15" spans="1:8">
      <c r="A15" s="19" t="s">
        <v>57</v>
      </c>
      <c r="B15" s="53" t="s">
        <v>50</v>
      </c>
      <c r="C15" s="53"/>
      <c r="D15" s="53"/>
      <c r="E15" s="53"/>
      <c r="F15" s="53"/>
      <c r="G15" s="53"/>
      <c r="H15" s="53"/>
    </row>
    <row r="16" spans="1:8" ht="94.5">
      <c r="A16" s="18">
        <v>1</v>
      </c>
      <c r="B16" s="14" t="s">
        <v>68</v>
      </c>
      <c r="C16" s="18" t="s">
        <v>49</v>
      </c>
      <c r="D16" s="15">
        <v>759.94</v>
      </c>
      <c r="E16" s="18">
        <v>12</v>
      </c>
      <c r="F16" s="9">
        <f t="shared" si="0"/>
        <v>9119.2800000000007</v>
      </c>
      <c r="G16" s="18">
        <v>12</v>
      </c>
      <c r="H16" s="9">
        <f t="shared" si="1"/>
        <v>9119.2800000000007</v>
      </c>
    </row>
    <row r="17" spans="1:8" ht="63">
      <c r="A17" s="18">
        <v>2</v>
      </c>
      <c r="B17" s="14" t="s">
        <v>51</v>
      </c>
      <c r="C17" s="18" t="s">
        <v>49</v>
      </c>
      <c r="D17" s="15">
        <v>1139.9000000000001</v>
      </c>
      <c r="E17" s="18">
        <v>12</v>
      </c>
      <c r="F17" s="9">
        <f t="shared" si="0"/>
        <v>13678.800000000001</v>
      </c>
      <c r="G17" s="18">
        <v>12</v>
      </c>
      <c r="H17" s="9">
        <f t="shared" si="1"/>
        <v>13678.800000000001</v>
      </c>
    </row>
    <row r="18" spans="1:8">
      <c r="A18" s="19" t="s">
        <v>58</v>
      </c>
      <c r="B18" s="54" t="s">
        <v>52</v>
      </c>
      <c r="C18" s="54"/>
      <c r="D18" s="54"/>
      <c r="E18" s="54"/>
      <c r="F18" s="54"/>
      <c r="G18" s="54"/>
      <c r="H18" s="54"/>
    </row>
    <row r="19" spans="1:8" ht="63">
      <c r="A19" s="18">
        <v>1</v>
      </c>
      <c r="B19" s="28" t="s">
        <v>137</v>
      </c>
      <c r="C19" s="18" t="s">
        <v>49</v>
      </c>
      <c r="D19" s="15">
        <v>569.95000000000005</v>
      </c>
      <c r="E19" s="18">
        <v>1</v>
      </c>
      <c r="F19" s="9">
        <f t="shared" si="0"/>
        <v>569.95000000000005</v>
      </c>
      <c r="G19" s="18">
        <v>1</v>
      </c>
      <c r="H19" s="9">
        <f t="shared" si="1"/>
        <v>569.95000000000005</v>
      </c>
    </row>
    <row r="20" spans="1:8" ht="31.5">
      <c r="A20" s="18">
        <v>2</v>
      </c>
      <c r="B20" s="28" t="s">
        <v>138</v>
      </c>
      <c r="C20" s="18" t="s">
        <v>49</v>
      </c>
      <c r="D20" s="15">
        <v>284.98</v>
      </c>
      <c r="E20" s="18">
        <v>1</v>
      </c>
      <c r="F20" s="9">
        <f t="shared" si="0"/>
        <v>284.98</v>
      </c>
      <c r="G20" s="18">
        <v>1</v>
      </c>
      <c r="H20" s="9">
        <f t="shared" si="1"/>
        <v>284.98</v>
      </c>
    </row>
    <row r="21" spans="1:8" ht="77.25" customHeight="1">
      <c r="A21" s="18">
        <v>3</v>
      </c>
      <c r="B21" s="28" t="s">
        <v>79</v>
      </c>
      <c r="C21" s="18" t="s">
        <v>49</v>
      </c>
      <c r="D21" s="15">
        <v>593.70000000000005</v>
      </c>
      <c r="E21" s="18">
        <v>12</v>
      </c>
      <c r="F21" s="9">
        <f t="shared" si="0"/>
        <v>7124.4000000000005</v>
      </c>
      <c r="G21" s="18">
        <v>12</v>
      </c>
      <c r="H21" s="9">
        <f t="shared" si="1"/>
        <v>7124.4000000000005</v>
      </c>
    </row>
    <row r="22" spans="1:8">
      <c r="A22" s="19" t="s">
        <v>70</v>
      </c>
      <c r="B22" s="54" t="s">
        <v>53</v>
      </c>
      <c r="C22" s="54"/>
      <c r="D22" s="54"/>
      <c r="E22" s="54"/>
      <c r="F22" s="54"/>
      <c r="G22" s="54"/>
      <c r="H22" s="54"/>
    </row>
    <row r="23" spans="1:8" ht="94.5">
      <c r="A23" s="18">
        <v>1</v>
      </c>
      <c r="B23" s="28" t="s">
        <v>80</v>
      </c>
      <c r="C23" s="18" t="s">
        <v>49</v>
      </c>
      <c r="D23" s="29">
        <v>15673.68</v>
      </c>
      <c r="E23" s="18">
        <v>1</v>
      </c>
      <c r="F23" s="9">
        <f t="shared" ref="F23:F29" si="4">D23*E23</f>
        <v>15673.68</v>
      </c>
      <c r="G23" s="18">
        <v>1</v>
      </c>
      <c r="H23" s="9">
        <f t="shared" ref="H23:H29" si="5">D23*G23</f>
        <v>15673.68</v>
      </c>
    </row>
    <row r="24" spans="1:8" ht="69" customHeight="1">
      <c r="A24" s="18">
        <v>2</v>
      </c>
      <c r="B24" s="28" t="s">
        <v>69</v>
      </c>
      <c r="C24" s="18" t="s">
        <v>49</v>
      </c>
      <c r="D24" s="29">
        <v>2374.8000000000002</v>
      </c>
      <c r="E24" s="18">
        <v>12</v>
      </c>
      <c r="F24" s="9">
        <f t="shared" si="4"/>
        <v>28497.600000000002</v>
      </c>
      <c r="G24" s="18">
        <v>12</v>
      </c>
      <c r="H24" s="9">
        <f t="shared" si="5"/>
        <v>28497.600000000002</v>
      </c>
    </row>
    <row r="25" spans="1:8">
      <c r="A25" s="19" t="s">
        <v>71</v>
      </c>
      <c r="B25" s="54" t="s">
        <v>81</v>
      </c>
      <c r="C25" s="54"/>
      <c r="D25" s="54"/>
      <c r="E25" s="54"/>
      <c r="F25" s="54"/>
      <c r="G25" s="54"/>
      <c r="H25" s="54"/>
    </row>
    <row r="26" spans="1:8" ht="31.5">
      <c r="A26" s="18">
        <v>1</v>
      </c>
      <c r="B26" s="14" t="s">
        <v>83</v>
      </c>
      <c r="C26" s="18" t="s">
        <v>54</v>
      </c>
      <c r="D26" s="18">
        <v>78.86</v>
      </c>
      <c r="E26" s="18">
        <v>365</v>
      </c>
      <c r="F26" s="9">
        <f t="shared" si="4"/>
        <v>28783.9</v>
      </c>
      <c r="G26" s="18">
        <v>365</v>
      </c>
      <c r="H26" s="9">
        <f t="shared" si="5"/>
        <v>28783.9</v>
      </c>
    </row>
    <row r="27" spans="1:8" ht="31.5">
      <c r="A27" s="18">
        <v>2</v>
      </c>
      <c r="B27" s="14" t="s">
        <v>84</v>
      </c>
      <c r="C27" s="18" t="s">
        <v>72</v>
      </c>
      <c r="D27" s="18">
        <v>1709.86</v>
      </c>
      <c r="E27" s="18">
        <v>1</v>
      </c>
      <c r="F27" s="9">
        <f t="shared" si="4"/>
        <v>1709.86</v>
      </c>
      <c r="G27" s="18">
        <v>1</v>
      </c>
      <c r="H27" s="9">
        <f t="shared" si="5"/>
        <v>1709.86</v>
      </c>
    </row>
    <row r="28" spans="1:8" ht="31.5">
      <c r="A28" s="18">
        <v>3</v>
      </c>
      <c r="B28" s="14" t="s">
        <v>85</v>
      </c>
      <c r="C28" s="18" t="s">
        <v>49</v>
      </c>
      <c r="D28" s="18">
        <v>3562.2</v>
      </c>
      <c r="E28" s="18">
        <v>4</v>
      </c>
      <c r="F28" s="9">
        <f t="shared" si="4"/>
        <v>14248.8</v>
      </c>
      <c r="G28" s="18">
        <v>4</v>
      </c>
      <c r="H28" s="9">
        <f t="shared" si="5"/>
        <v>14248.8</v>
      </c>
    </row>
    <row r="29" spans="1:8" ht="33.75" customHeight="1">
      <c r="A29" s="18">
        <v>4</v>
      </c>
      <c r="B29" s="16" t="s">
        <v>82</v>
      </c>
      <c r="C29" s="18" t="s">
        <v>73</v>
      </c>
      <c r="D29" s="18">
        <v>4345.88</v>
      </c>
      <c r="E29" s="18">
        <v>12</v>
      </c>
      <c r="F29" s="9">
        <f t="shared" si="4"/>
        <v>52150.559999999998</v>
      </c>
      <c r="G29" s="18">
        <v>12</v>
      </c>
      <c r="H29" s="9">
        <f t="shared" si="5"/>
        <v>52150.559999999998</v>
      </c>
    </row>
    <row r="30" spans="1:8" s="10" customFormat="1" ht="15.75" customHeight="1">
      <c r="A30" s="31" t="s">
        <v>145</v>
      </c>
      <c r="B30" s="49" t="s">
        <v>146</v>
      </c>
      <c r="C30" s="50"/>
      <c r="D30" s="50"/>
      <c r="E30" s="50"/>
      <c r="F30" s="50"/>
      <c r="G30" s="50"/>
      <c r="H30" s="51"/>
    </row>
    <row r="31" spans="1:8" ht="47.25">
      <c r="A31" s="18">
        <v>1</v>
      </c>
      <c r="B31" s="28" t="s">
        <v>86</v>
      </c>
      <c r="C31" s="18" t="s">
        <v>49</v>
      </c>
      <c r="D31" s="18">
        <v>11232.8</v>
      </c>
      <c r="E31" s="18">
        <v>12</v>
      </c>
      <c r="F31" s="9">
        <f>E31*D31</f>
        <v>134793.59999999998</v>
      </c>
      <c r="G31" s="18">
        <v>12</v>
      </c>
      <c r="H31" s="9">
        <f>G31*D31</f>
        <v>134793.59999999998</v>
      </c>
    </row>
    <row r="32" spans="1:8" ht="78.75">
      <c r="A32" s="18">
        <v>2</v>
      </c>
      <c r="B32" s="28" t="s">
        <v>76</v>
      </c>
      <c r="C32" s="18" t="s">
        <v>49</v>
      </c>
      <c r="D32" s="18">
        <v>25362.86</v>
      </c>
      <c r="E32" s="18">
        <v>1</v>
      </c>
      <c r="F32" s="9">
        <f>E32*D32</f>
        <v>25362.86</v>
      </c>
      <c r="G32" s="18">
        <v>1</v>
      </c>
      <c r="H32" s="9">
        <f>G32*D32</f>
        <v>25362.86</v>
      </c>
    </row>
    <row r="33" spans="1:8">
      <c r="A33" s="48" t="s">
        <v>8</v>
      </c>
      <c r="B33" s="48"/>
      <c r="C33" s="48"/>
      <c r="D33" s="18">
        <f>SUM(D7:D32)</f>
        <v>91647.11</v>
      </c>
      <c r="E33" s="18"/>
      <c r="F33" s="9">
        <f>SUM(F7:F32)</f>
        <v>356240.94999999995</v>
      </c>
      <c r="G33" s="18"/>
      <c r="H33" s="9">
        <f>H5+H7+H8+H9+H10+H12+H13+H11+H14+H16+H17+H19+H20+H21+H23+H24+H26+H27+H28+H29+H31+H32</f>
        <v>439738.86999999994</v>
      </c>
    </row>
    <row r="35" spans="1:8" ht="38.25" customHeight="1">
      <c r="A35" s="58" t="s">
        <v>131</v>
      </c>
      <c r="B35" s="58"/>
      <c r="C35" s="58"/>
      <c r="D35" s="58"/>
      <c r="E35" s="58"/>
      <c r="F35" s="58"/>
      <c r="G35" s="58"/>
      <c r="H35" s="58"/>
    </row>
    <row r="36" spans="1:8" ht="39" customHeight="1">
      <c r="A36" s="58" t="s">
        <v>132</v>
      </c>
      <c r="B36" s="58"/>
      <c r="C36" s="58"/>
      <c r="D36" s="58"/>
      <c r="E36" s="58"/>
      <c r="F36" s="58"/>
      <c r="G36" s="58"/>
      <c r="H36" s="58"/>
    </row>
    <row r="37" spans="1:8" ht="60.75" customHeight="1">
      <c r="A37" s="58" t="s">
        <v>133</v>
      </c>
      <c r="B37" s="58"/>
      <c r="C37" s="58"/>
      <c r="D37" s="58"/>
      <c r="E37" s="58"/>
      <c r="F37" s="58"/>
      <c r="G37" s="58"/>
      <c r="H37" s="58"/>
    </row>
    <row r="38" spans="1:8" ht="93" customHeight="1">
      <c r="A38" s="58" t="s">
        <v>134</v>
      </c>
      <c r="B38" s="58"/>
      <c r="C38" s="58"/>
      <c r="D38" s="58"/>
      <c r="E38" s="58"/>
      <c r="F38" s="58"/>
      <c r="G38" s="58"/>
      <c r="H38" s="58"/>
    </row>
    <row r="39" spans="1:8" s="23" customFormat="1" ht="123" customHeight="1">
      <c r="A39" s="58" t="s">
        <v>135</v>
      </c>
      <c r="B39" s="58"/>
      <c r="C39" s="58"/>
      <c r="D39" s="58"/>
      <c r="E39" s="58"/>
      <c r="F39" s="58"/>
      <c r="G39" s="58"/>
      <c r="H39" s="58"/>
    </row>
    <row r="40" spans="1:8" ht="15.75" customHeight="1">
      <c r="A40" s="58" t="s">
        <v>136</v>
      </c>
      <c r="B40" s="58"/>
      <c r="C40" s="58"/>
      <c r="D40" s="58"/>
      <c r="E40" s="58"/>
      <c r="F40" s="58"/>
      <c r="G40" s="58"/>
      <c r="H40" s="58"/>
    </row>
  </sheetData>
  <mergeCells count="20">
    <mergeCell ref="A40:H40"/>
    <mergeCell ref="A35:H35"/>
    <mergeCell ref="A36:H36"/>
    <mergeCell ref="A37:H37"/>
    <mergeCell ref="A38:H38"/>
    <mergeCell ref="A39:H39"/>
    <mergeCell ref="A1:H1"/>
    <mergeCell ref="A33:C33"/>
    <mergeCell ref="G2:H2"/>
    <mergeCell ref="B6:H6"/>
    <mergeCell ref="B15:H15"/>
    <mergeCell ref="B22:H22"/>
    <mergeCell ref="B25:H25"/>
    <mergeCell ref="A2:A4"/>
    <mergeCell ref="B2:B3"/>
    <mergeCell ref="C2:C3"/>
    <mergeCell ref="D2:D3"/>
    <mergeCell ref="E2:F2"/>
    <mergeCell ref="B18:H18"/>
    <mergeCell ref="B30:H30"/>
  </mergeCells>
  <phoneticPr fontId="6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3" zoomScale="80" zoomScaleNormal="80" workbookViewId="0">
      <selection activeCell="B34" sqref="B34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47" t="s">
        <v>9</v>
      </c>
      <c r="B1" s="47"/>
      <c r="C1" s="47"/>
      <c r="D1" s="47"/>
      <c r="E1" s="47"/>
      <c r="F1" s="47"/>
    </row>
    <row r="2" spans="1:8" ht="119.25" customHeight="1">
      <c r="A2" s="55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7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s="11" customFormat="1" ht="47.25">
      <c r="A4" s="8">
        <v>1</v>
      </c>
      <c r="B4" s="30" t="s">
        <v>100</v>
      </c>
      <c r="C4" s="30" t="s">
        <v>101</v>
      </c>
      <c r="D4" s="8">
        <v>11765</v>
      </c>
      <c r="E4" s="8" t="s">
        <v>48</v>
      </c>
      <c r="F4" s="8"/>
    </row>
    <row r="5" spans="1:8" s="11" customFormat="1" ht="31.5">
      <c r="A5" s="8">
        <v>2</v>
      </c>
      <c r="B5" s="30" t="s">
        <v>139</v>
      </c>
      <c r="C5" s="30" t="s">
        <v>102</v>
      </c>
      <c r="D5" s="8">
        <v>2500</v>
      </c>
      <c r="E5" s="8" t="s">
        <v>140</v>
      </c>
      <c r="F5" s="8" t="s">
        <v>97</v>
      </c>
    </row>
    <row r="6" spans="1:8" s="11" customFormat="1" ht="47.25">
      <c r="A6" s="8">
        <v>3</v>
      </c>
      <c r="B6" s="30" t="s">
        <v>95</v>
      </c>
      <c r="C6" s="30" t="s">
        <v>101</v>
      </c>
      <c r="D6" s="8">
        <v>1959</v>
      </c>
      <c r="E6" s="8" t="s">
        <v>48</v>
      </c>
      <c r="F6" s="8"/>
      <c r="H6" s="11" t="s">
        <v>59</v>
      </c>
    </row>
    <row r="7" spans="1:8" s="11" customFormat="1" ht="62.25" customHeight="1">
      <c r="A7" s="8">
        <v>4</v>
      </c>
      <c r="B7" s="30" t="s">
        <v>141</v>
      </c>
      <c r="C7" s="30" t="s">
        <v>101</v>
      </c>
      <c r="D7" s="12">
        <v>2162.23</v>
      </c>
      <c r="E7" s="8" t="s">
        <v>142</v>
      </c>
      <c r="F7" s="8"/>
    </row>
    <row r="8" spans="1:8" s="11" customFormat="1" ht="47.25">
      <c r="A8" s="8">
        <v>5</v>
      </c>
      <c r="B8" s="30" t="s">
        <v>87</v>
      </c>
      <c r="C8" s="30" t="s">
        <v>101</v>
      </c>
      <c r="D8" s="12">
        <v>136.53</v>
      </c>
      <c r="E8" s="8" t="s">
        <v>140</v>
      </c>
      <c r="F8" s="8"/>
    </row>
    <row r="9" spans="1:8" s="11" customFormat="1" ht="63">
      <c r="A9" s="8">
        <v>6</v>
      </c>
      <c r="B9" s="30" t="s">
        <v>91</v>
      </c>
      <c r="C9" s="17" t="s">
        <v>143</v>
      </c>
      <c r="D9" s="12">
        <v>24776.65</v>
      </c>
      <c r="E9" s="8" t="s">
        <v>60</v>
      </c>
      <c r="F9" s="8" t="s">
        <v>97</v>
      </c>
    </row>
    <row r="10" spans="1:8" s="11" customFormat="1" ht="63">
      <c r="A10" s="8">
        <v>7</v>
      </c>
      <c r="B10" s="30" t="s">
        <v>92</v>
      </c>
      <c r="C10" s="17" t="s">
        <v>143</v>
      </c>
      <c r="D10" s="12">
        <v>40172.31</v>
      </c>
      <c r="E10" s="8" t="s">
        <v>48</v>
      </c>
      <c r="F10" s="8" t="s">
        <v>96</v>
      </c>
    </row>
    <row r="11" spans="1:8" s="11" customFormat="1" ht="31.5">
      <c r="A11" s="8">
        <v>8</v>
      </c>
      <c r="B11" s="30" t="s">
        <v>88</v>
      </c>
      <c r="C11" s="30" t="s">
        <v>102</v>
      </c>
      <c r="D11" s="12">
        <v>2000</v>
      </c>
      <c r="E11" s="8" t="s">
        <v>140</v>
      </c>
      <c r="F11" s="8"/>
    </row>
    <row r="12" spans="1:8" s="11" customFormat="1" ht="63">
      <c r="A12" s="8">
        <v>9</v>
      </c>
      <c r="B12" s="30" t="s">
        <v>89</v>
      </c>
      <c r="C12" s="17" t="s">
        <v>143</v>
      </c>
      <c r="D12" s="12">
        <v>28464</v>
      </c>
      <c r="E12" s="8" t="s">
        <v>60</v>
      </c>
      <c r="F12" s="8" t="s">
        <v>96</v>
      </c>
    </row>
    <row r="13" spans="1:8" s="11" customFormat="1" ht="31.5">
      <c r="A13" s="8">
        <v>10</v>
      </c>
      <c r="B13" s="30" t="s">
        <v>61</v>
      </c>
      <c r="C13" s="30" t="s">
        <v>103</v>
      </c>
      <c r="D13" s="12">
        <v>663.58</v>
      </c>
      <c r="E13" s="8" t="s">
        <v>48</v>
      </c>
      <c r="F13" s="13"/>
    </row>
    <row r="14" spans="1:8" s="11" customFormat="1" ht="31.5">
      <c r="A14" s="8">
        <v>11</v>
      </c>
      <c r="B14" s="30" t="s">
        <v>144</v>
      </c>
      <c r="C14" s="30" t="s">
        <v>102</v>
      </c>
      <c r="D14" s="12">
        <v>1114.1199999999999</v>
      </c>
      <c r="E14" s="8" t="s">
        <v>48</v>
      </c>
      <c r="F14" s="13"/>
    </row>
    <row r="15" spans="1:8" s="11" customFormat="1" ht="31.5">
      <c r="A15" s="8">
        <v>12</v>
      </c>
      <c r="B15" s="30" t="s">
        <v>94</v>
      </c>
      <c r="C15" s="30" t="s">
        <v>102</v>
      </c>
      <c r="D15" s="12">
        <v>1480</v>
      </c>
      <c r="E15" s="8" t="s">
        <v>60</v>
      </c>
      <c r="F15" s="8"/>
    </row>
    <row r="16" spans="1:8" s="11" customFormat="1" ht="31.5">
      <c r="A16" s="8">
        <v>13</v>
      </c>
      <c r="B16" s="30" t="s">
        <v>93</v>
      </c>
      <c r="C16" s="30" t="s">
        <v>102</v>
      </c>
      <c r="D16" s="12">
        <v>11261.11</v>
      </c>
      <c r="E16" s="8" t="s">
        <v>60</v>
      </c>
      <c r="F16" s="8" t="s">
        <v>98</v>
      </c>
    </row>
    <row r="17" spans="1:6" ht="31.5">
      <c r="A17" s="8">
        <v>14</v>
      </c>
      <c r="B17" s="30" t="s">
        <v>90</v>
      </c>
      <c r="C17" s="30" t="s">
        <v>104</v>
      </c>
      <c r="D17" s="12">
        <v>4527.6000000000004</v>
      </c>
      <c r="E17" s="8" t="s">
        <v>60</v>
      </c>
      <c r="F17" s="8" t="s">
        <v>99</v>
      </c>
    </row>
    <row r="18" spans="1:6">
      <c r="A18" s="20" t="s">
        <v>8</v>
      </c>
      <c r="B18" s="21"/>
      <c r="C18" s="22"/>
      <c r="D18" s="4">
        <f>SUM(D4:D17)</f>
        <v>132982.13</v>
      </c>
      <c r="E18" s="4"/>
      <c r="F18" s="4"/>
    </row>
    <row r="20" spans="1:6" ht="220.5">
      <c r="A20" s="55" t="s">
        <v>0</v>
      </c>
      <c r="B20" s="4" t="s">
        <v>14</v>
      </c>
      <c r="C20" s="4" t="s">
        <v>15</v>
      </c>
      <c r="D20" s="4" t="s">
        <v>16</v>
      </c>
      <c r="E20" s="4" t="s">
        <v>17</v>
      </c>
    </row>
    <row r="21" spans="1:6">
      <c r="A21" s="57"/>
      <c r="B21" s="4">
        <v>6</v>
      </c>
      <c r="C21" s="4">
        <v>7</v>
      </c>
      <c r="D21" s="4">
        <v>8</v>
      </c>
      <c r="E21" s="4">
        <v>9</v>
      </c>
    </row>
    <row r="22" spans="1:6">
      <c r="A22" s="4">
        <v>1</v>
      </c>
      <c r="B22" s="4">
        <v>-41722.230000000003</v>
      </c>
      <c r="C22" s="4">
        <v>105441.12</v>
      </c>
      <c r="D22" s="4">
        <f>D18</f>
        <v>132982.13</v>
      </c>
      <c r="E22" s="8">
        <f>B22+C22-D22</f>
        <v>-69263.24000000002</v>
      </c>
    </row>
    <row r="24" spans="1:6" ht="88.5" customHeight="1">
      <c r="A24" s="58" t="s">
        <v>18</v>
      </c>
      <c r="B24" s="58"/>
      <c r="C24" s="58"/>
      <c r="D24" s="58"/>
      <c r="E24" s="58"/>
      <c r="F24" s="58"/>
    </row>
    <row r="25" spans="1:6" ht="62.25" customHeight="1">
      <c r="A25" s="58" t="s">
        <v>19</v>
      </c>
      <c r="B25" s="58"/>
      <c r="C25" s="58"/>
      <c r="D25" s="58"/>
      <c r="E25" s="58"/>
      <c r="F25" s="58"/>
    </row>
    <row r="26" spans="1:6" ht="97.5" customHeight="1">
      <c r="A26" s="58" t="s">
        <v>20</v>
      </c>
      <c r="B26" s="58"/>
      <c r="C26" s="58"/>
      <c r="D26" s="58"/>
      <c r="E26" s="58"/>
      <c r="F26" s="58"/>
    </row>
    <row r="27" spans="1:6" ht="141.75" customHeight="1">
      <c r="A27" s="58" t="s">
        <v>21</v>
      </c>
      <c r="B27" s="58"/>
      <c r="C27" s="58"/>
      <c r="D27" s="58"/>
      <c r="E27" s="58"/>
      <c r="F27" s="58"/>
    </row>
    <row r="28" spans="1:6">
      <c r="A28" s="58" t="s">
        <v>22</v>
      </c>
      <c r="B28" s="58"/>
      <c r="C28" s="58"/>
      <c r="D28" s="58"/>
      <c r="E28" s="58"/>
      <c r="F28" s="58"/>
    </row>
    <row r="29" spans="1:6" ht="64.5" customHeight="1">
      <c r="A29" s="58" t="s">
        <v>23</v>
      </c>
      <c r="B29" s="58"/>
      <c r="C29" s="58"/>
      <c r="D29" s="58"/>
      <c r="E29" s="58"/>
      <c r="F29" s="58"/>
    </row>
    <row r="30" spans="1:6" ht="16.5" customHeight="1">
      <c r="A30" s="58" t="s">
        <v>24</v>
      </c>
      <c r="B30" s="58"/>
      <c r="C30" s="58"/>
      <c r="D30" s="58"/>
      <c r="E30" s="58"/>
      <c r="F30" s="58"/>
    </row>
  </sheetData>
  <mergeCells count="10">
    <mergeCell ref="A1:F1"/>
    <mergeCell ref="A27:F27"/>
    <mergeCell ref="A28:F28"/>
    <mergeCell ref="A29:F29"/>
    <mergeCell ref="A30:F30"/>
    <mergeCell ref="A2:A3"/>
    <mergeCell ref="A20:A21"/>
    <mergeCell ref="A24:F24"/>
    <mergeCell ref="A25:F25"/>
    <mergeCell ref="A26:F26"/>
  </mergeCells>
  <phoneticPr fontId="10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6" sqref="C26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59" t="s">
        <v>25</v>
      </c>
      <c r="B1" s="59"/>
      <c r="C1" s="59"/>
    </row>
    <row r="2" spans="1:3" ht="64.5" customHeight="1">
      <c r="A2" s="55" t="s">
        <v>0</v>
      </c>
      <c r="B2" s="4" t="s">
        <v>26</v>
      </c>
      <c r="C2" s="3" t="s">
        <v>27</v>
      </c>
    </row>
    <row r="3" spans="1:3" ht="16.5" customHeight="1">
      <c r="A3" s="57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81788.160000000003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8" t="s">
        <v>29</v>
      </c>
      <c r="B14" s="58"/>
      <c r="C14" s="58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6" sqref="D26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59" t="s">
        <v>30</v>
      </c>
      <c r="B1" s="59"/>
      <c r="C1" s="59"/>
      <c r="D1" s="59"/>
    </row>
    <row r="2" spans="1:4" ht="77.25" customHeight="1">
      <c r="A2" s="55" t="s">
        <v>0</v>
      </c>
      <c r="B2" s="4" t="s">
        <v>31</v>
      </c>
      <c r="C2" s="3" t="s">
        <v>32</v>
      </c>
      <c r="D2" s="3" t="s">
        <v>33</v>
      </c>
    </row>
    <row r="3" spans="1:4">
      <c r="A3" s="57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3</v>
      </c>
      <c r="C4" s="5">
        <v>1</v>
      </c>
      <c r="D4" s="5">
        <v>0</v>
      </c>
    </row>
    <row r="5" spans="1:4">
      <c r="A5" s="5" t="s">
        <v>8</v>
      </c>
      <c r="B5" s="4">
        <f>SUM(B4:B4)</f>
        <v>3</v>
      </c>
      <c r="C5" s="4">
        <f>SUM(C4:C4)</f>
        <v>1</v>
      </c>
      <c r="D5" s="4">
        <f>SUM(D4:D4)</f>
        <v>0</v>
      </c>
    </row>
    <row r="7" spans="1:4" ht="57.75" customHeight="1">
      <c r="A7" s="58" t="s">
        <v>34</v>
      </c>
      <c r="B7" s="58"/>
      <c r="C7" s="58"/>
      <c r="D7" s="58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6" sqref="D16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0" t="s">
        <v>35</v>
      </c>
      <c r="B1" s="60"/>
      <c r="C1" s="60"/>
      <c r="D1" s="60"/>
      <c r="E1" s="60"/>
      <c r="F1" s="60"/>
    </row>
    <row r="2" spans="1:6" ht="65.25" customHeight="1">
      <c r="A2" s="55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5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-166474.09</v>
      </c>
      <c r="D4" s="5">
        <v>714378.48</v>
      </c>
      <c r="E4" s="5">
        <v>759446.79</v>
      </c>
      <c r="F4" s="4">
        <f>C4+D4-E4</f>
        <v>-211542.40000000002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48" t="s">
        <v>8</v>
      </c>
      <c r="B7" s="48"/>
      <c r="C7" s="6"/>
      <c r="D7" s="6"/>
      <c r="E7" s="7"/>
      <c r="F7" s="5"/>
    </row>
    <row r="9" spans="1:6" ht="16.5" customHeight="1">
      <c r="A9" s="58" t="s">
        <v>44</v>
      </c>
      <c r="B9" s="58"/>
      <c r="C9" s="58"/>
      <c r="D9" s="58"/>
      <c r="E9" s="58"/>
      <c r="F9" s="58"/>
    </row>
    <row r="11" spans="1:6" ht="56.25" customHeight="1">
      <c r="A11" s="58" t="s">
        <v>45</v>
      </c>
      <c r="B11" s="58"/>
      <c r="C11" s="58"/>
      <c r="D11" s="58"/>
      <c r="E11" s="58"/>
      <c r="F11" s="58"/>
    </row>
    <row r="12" spans="1:6" ht="79.5" customHeight="1">
      <c r="A12" s="58" t="s">
        <v>46</v>
      </c>
      <c r="B12" s="58"/>
      <c r="C12" s="58"/>
      <c r="D12" s="58"/>
      <c r="E12" s="58"/>
      <c r="F12" s="58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