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1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27" i="2" l="1"/>
  <c r="F5" i="7"/>
  <c r="F9" i="1"/>
  <c r="H9" i="1"/>
  <c r="H5" i="1"/>
  <c r="F5" i="1"/>
  <c r="F8" i="1"/>
  <c r="H8" i="1"/>
  <c r="F10" i="1"/>
  <c r="H10" i="1"/>
  <c r="F11" i="1"/>
  <c r="H11" i="1"/>
  <c r="F12" i="1"/>
  <c r="H12" i="1"/>
  <c r="F13" i="1"/>
  <c r="H13" i="1"/>
  <c r="F14" i="1"/>
  <c r="H14" i="1"/>
  <c r="H32" i="1" l="1"/>
  <c r="H31" i="1"/>
  <c r="F32" i="1"/>
  <c r="F31" i="1"/>
  <c r="F24" i="1"/>
  <c r="H24" i="1"/>
  <c r="D33" i="1"/>
  <c r="H29" i="1"/>
  <c r="F29" i="1"/>
  <c r="H28" i="1"/>
  <c r="F28" i="1"/>
  <c r="H27" i="1"/>
  <c r="F27" i="1"/>
  <c r="H26" i="1"/>
  <c r="F26" i="1"/>
  <c r="H23" i="1"/>
  <c r="F23" i="1"/>
  <c r="H21" i="1"/>
  <c r="F21" i="1"/>
  <c r="H20" i="1"/>
  <c r="F20" i="1"/>
  <c r="H19" i="1"/>
  <c r="F19" i="1"/>
  <c r="H17" i="1"/>
  <c r="F17" i="1"/>
  <c r="H16" i="1"/>
  <c r="F16" i="1"/>
  <c r="H7" i="1"/>
  <c r="F7" i="1"/>
  <c r="F33" i="1" l="1"/>
  <c r="H33" i="1"/>
  <c r="F4" i="7" l="1"/>
  <c r="D5" i="3"/>
  <c r="C5" i="3"/>
  <c r="B5" i="3"/>
  <c r="D31" i="2" l="1"/>
  <c r="E31" i="2" s="1"/>
</calcChain>
</file>

<file path=xl/sharedStrings.xml><?xml version="1.0" encoding="utf-8"?>
<sst xmlns="http://schemas.openxmlformats.org/spreadsheetml/2006/main" count="227" uniqueCount="167">
  <si>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</si>
  <si>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</si>
  <si>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</si>
  <si>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</si>
  <si>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</si>
  <si>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</si>
  <si>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</si>
  <si>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</si>
  <si>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</si>
  <si>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</si>
  <si>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</si>
  <si>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</si>
  <si>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</si>
  <si>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</si>
  <si>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</si>
  <si>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</si>
  <si>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</si>
  <si>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</si>
  <si>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</si>
  <si>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</si>
  <si>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</si>
  <si>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</si>
  <si>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</si>
  <si>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</si>
  <si>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</si>
  <si>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</si>
  <si>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</si>
  <si>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</si>
  <si>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</si>
  <si>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</si>
  <si>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</si>
  <si>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</si>
  <si>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</si>
  <si>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</si>
  <si>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</si>
  <si>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</si>
  <si>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</si>
  <si>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</si>
  <si>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</si>
  <si>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</si>
  <si>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</si>
  <si>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</si>
  <si>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</si>
  <si>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</si>
  <si>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</si>
  <si>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</si>
  <si>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</si>
  <si>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</si>
  <si>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</si>
  <si>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</si>
  <si>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</si>
  <si>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</si>
  <si>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</si>
  <si>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</si>
  <si>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II</t>
  </si>
  <si>
    <t>III</t>
  </si>
  <si>
    <t>IV</t>
  </si>
  <si>
    <t xml:space="preserve"> </t>
  </si>
  <si>
    <t xml:space="preserve">1 усл.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</si>
  <si>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</si>
  <si>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</si>
  <si>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</si>
  <si>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</si>
  <si>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</si>
  <si>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</si>
  <si>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</si>
  <si>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</si>
  <si>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Обслуживание коллективных (общедомовых) приборов учета.</t>
  </si>
  <si>
    <t>V</t>
  </si>
  <si>
    <t>VI</t>
  </si>
  <si>
    <t>усл.</t>
  </si>
  <si>
    <t xml:space="preserve">усл.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</si>
  <si>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</si>
  <si>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Укрепление провисших отмосток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</si>
  <si>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</si>
  <si>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</si>
  <si>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Проверка наличия тяги в дымовентиляционных каналах.</t>
  </si>
  <si>
    <t>обслуживание коллективных (общедомовых) приборов учета электрической энергии</t>
  </si>
  <si>
    <t>утепление трубопроводов отопления, ГВС, бойлеров в чердачных и подвальных помещениях</t>
  </si>
  <si>
    <t>Содержание земельного участка, уборка помещений общего пользования:</t>
  </si>
  <si>
    <t xml:space="preserve">Уборка помещений общего пользования            </t>
  </si>
  <si>
    <t xml:space="preserve">уборка земельного участка         </t>
  </si>
  <si>
    <t xml:space="preserve">озеленение (покос, формовка кустов и т.д.)                          </t>
  </si>
  <si>
    <t xml:space="preserve"> механизированная погрузка и вывоз снега     </t>
  </si>
  <si>
    <t>Содержание и текущий ремонт лифтового оборудования</t>
  </si>
  <si>
    <t>Установка греющего кабеля на ливневых воронках</t>
  </si>
  <si>
    <t>заявка № 6555от 14.03.2025</t>
  </si>
  <si>
    <t>замена отсекающего крана ХВС кв. 65</t>
  </si>
  <si>
    <t>Замена крана в КУИ</t>
  </si>
  <si>
    <t xml:space="preserve">Замена мусорного бака </t>
  </si>
  <si>
    <t>Замена элемента питания  узла учета  системы отопления</t>
  </si>
  <si>
    <t xml:space="preserve">Косметический ремонт перых этажей подъздов №1,2 </t>
  </si>
  <si>
    <t>Обрезка деревьев с вывозом</t>
  </si>
  <si>
    <t xml:space="preserve">Ремонт контейнерного бака </t>
  </si>
  <si>
    <t>Установка сетки на техэтаже</t>
  </si>
  <si>
    <t xml:space="preserve">Замена досок объявлений </t>
  </si>
  <si>
    <t xml:space="preserve">Замена отсекающего крана в подвале </t>
  </si>
  <si>
    <t>Замена отсекающего крана ГВС  кв. 24</t>
  </si>
  <si>
    <t>Ремонт скамеек на детской площадке</t>
  </si>
  <si>
    <t>Акт от 18.08.2025</t>
  </si>
  <si>
    <t>Удлинение ливневых труб</t>
  </si>
  <si>
    <t>Акт от 30.10.2025</t>
  </si>
  <si>
    <t>Акт от 13.10.2025</t>
  </si>
  <si>
    <t>Акт от 27.10.2025</t>
  </si>
  <si>
    <t>Акт от 02.05.2025</t>
  </si>
  <si>
    <t>Акт от 27.05.2025</t>
  </si>
  <si>
    <t>Акт от 28.05.2025</t>
  </si>
  <si>
    <t>Акт от 18.02.2025</t>
  </si>
  <si>
    <t>Акт от 28.04.2025</t>
  </si>
  <si>
    <t>Акт от 14.03.2025</t>
  </si>
  <si>
    <t>повреждение</t>
  </si>
  <si>
    <t>техническая неисправность</t>
  </si>
  <si>
    <t>неисправность</t>
  </si>
  <si>
    <t>Решение ДГХ № 32-63-000428/25 от 26.09.2025</t>
  </si>
  <si>
    <t>защита от птиц</t>
  </si>
  <si>
    <t>подготовка к сезонной эксплуатации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</si>
  <si>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</si>
  <si>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</si>
  <si>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</si>
  <si>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</si>
  <si>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</si>
  <si>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</si>
  <si>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</si>
  <si>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</si>
  <si>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</si>
  <si>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</si>
  <si>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</si>
  <si>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</si>
  <si>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</si>
  <si>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</si>
  <si>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</si>
  <si>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</si>
  <si>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</si>
  <si>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</si>
  <si>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</si>
  <si>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</si>
  <si>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</si>
  <si>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</si>
  <si>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</si>
  <si>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</si>
  <si>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Малиновского, дом 4 корпус 1</t>
  </si>
  <si>
    <t>многокватирного дома):  4798,30 м2.</t>
  </si>
  <si>
    <t xml:space="preserve">Замена светильника (входная группа) </t>
  </si>
  <si>
    <t xml:space="preserve">Косметический ремонт дверей в подвал </t>
  </si>
  <si>
    <t>1 шт.</t>
  </si>
  <si>
    <t xml:space="preserve">1 шт. </t>
  </si>
  <si>
    <t>проверка заземления оболочки электрокабеля, замеры сопротивления</t>
  </si>
  <si>
    <t>проверка заземления ванн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</si>
  <si>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</si>
  <si>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</si>
  <si>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</si>
  <si>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</si>
  <si>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</si>
  <si>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</si>
  <si>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 шт.</t>
  </si>
  <si>
    <t>Замена светильника в МОП</t>
  </si>
  <si>
    <t>Замена светильника на опоре уличного освещения  на придомовой территории</t>
  </si>
  <si>
    <t>П. 3.2.9 Постановление Госстроя РФ от 27 сентября 2003 года №170</t>
  </si>
  <si>
    <t>Ремонт (покраска) фасада, цоколя</t>
  </si>
  <si>
    <t>Косметический ремонт входных групп 1; 2-го подъезда</t>
  </si>
  <si>
    <t xml:space="preserve">Частичный ремонт канализации в подвале </t>
  </si>
  <si>
    <t>сезонный осмотр</t>
  </si>
  <si>
    <t>заявка № 8816 от 30.12.2025 (Сезонный осмотр)</t>
  </si>
  <si>
    <t>Замена кранов в подвале</t>
  </si>
  <si>
    <t>9 шт.</t>
  </si>
  <si>
    <t>VII</t>
  </si>
  <si>
    <t>Услуги по содержанию и текущему ремонту лифтового оборудования,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</si>
</sst>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J17" sqref="J17"/>
    </sheetView>
  </sheetViews>
  <sheetFormatPr defaultRowHeight="15"/>
  <cols>
    <col min="1" max="1" width="40.140625" bestFit="1" customWidth="1"/>
  </cols>
  <sheetData>
    <row r="1" spans="1:8" ht="15.75">
      <c r="A1" s="33" t="s">
        <v>116</v>
      </c>
      <c r="B1" s="33"/>
      <c r="C1" s="33"/>
      <c r="D1" s="33"/>
      <c r="E1" s="33"/>
      <c r="F1" s="33"/>
      <c r="G1" s="33"/>
      <c r="H1" s="33"/>
    </row>
    <row r="2" spans="1:8" ht="15.75">
      <c r="A2" s="33" t="s">
        <v>117</v>
      </c>
      <c r="B2" s="33"/>
      <c r="C2" s="33"/>
      <c r="D2" s="33"/>
      <c r="E2" s="33"/>
      <c r="F2" s="33"/>
      <c r="G2" s="33"/>
      <c r="H2" s="33"/>
    </row>
    <row r="3" spans="1:8" ht="15.75">
      <c r="A3" s="33" t="s">
        <v>118</v>
      </c>
      <c r="B3" s="33"/>
      <c r="C3" s="33"/>
      <c r="D3" s="33"/>
      <c r="E3" s="33"/>
      <c r="F3" s="33"/>
      <c r="G3" s="33"/>
      <c r="H3" s="33"/>
    </row>
    <row r="4" spans="1:8" ht="15.75">
      <c r="A4" s="33"/>
      <c r="B4" s="33"/>
      <c r="C4" s="33"/>
      <c r="D4" s="33"/>
      <c r="E4" s="33"/>
      <c r="F4" s="33"/>
      <c r="G4" s="33"/>
      <c r="H4" s="33"/>
    </row>
    <row r="5" spans="1:8" ht="15.75">
      <c r="A5" s="34"/>
      <c r="B5" s="34"/>
      <c r="C5" s="34"/>
      <c r="D5" s="34"/>
      <c r="E5" s="34"/>
      <c r="F5" s="34"/>
      <c r="G5" s="34"/>
      <c r="H5" s="34"/>
    </row>
    <row r="6" spans="1:8" ht="18.75">
      <c r="A6" s="32" t="s">
        <v>119</v>
      </c>
      <c r="B6" s="32"/>
      <c r="C6" s="32"/>
      <c r="D6" s="32"/>
      <c r="E6" s="32"/>
      <c r="F6" s="32"/>
      <c r="G6" s="32"/>
      <c r="H6" s="32"/>
    </row>
    <row r="7" spans="1:8" ht="16.5">
      <c r="A7" s="35" t="s">
        <v>120</v>
      </c>
      <c r="B7" s="35"/>
      <c r="C7" s="35"/>
      <c r="D7" s="35"/>
      <c r="E7" s="35"/>
      <c r="F7" s="35"/>
      <c r="G7" s="35"/>
      <c r="H7" s="35"/>
    </row>
    <row r="8" spans="1:8" ht="15.75">
      <c r="A8" s="18"/>
    </row>
    <row r="9" spans="1:8" ht="15.75">
      <c r="A9" s="18"/>
    </row>
    <row r="10" spans="1:8" ht="15.75">
      <c r="A10" s="36" t="s">
        <v>121</v>
      </c>
      <c r="B10" s="36"/>
      <c r="C10" s="36"/>
      <c r="D10" s="36"/>
      <c r="E10" s="36"/>
      <c r="F10" s="36"/>
      <c r="G10" s="36"/>
      <c r="H10" s="36"/>
    </row>
    <row r="11" spans="1:8" ht="18.75">
      <c r="A11" s="37" t="s">
        <v>140</v>
      </c>
      <c r="B11" s="38"/>
      <c r="C11" s="38"/>
      <c r="D11" s="38"/>
      <c r="E11" s="38"/>
      <c r="F11" s="38"/>
      <c r="G11" s="38"/>
      <c r="H11" s="38"/>
    </row>
    <row r="12" spans="1:8" ht="18.75">
      <c r="A12" s="37" t="s">
        <v>122</v>
      </c>
      <c r="B12" s="34"/>
      <c r="C12" s="34"/>
      <c r="D12" s="34"/>
      <c r="E12" s="34"/>
      <c r="F12" s="34"/>
      <c r="G12" s="34"/>
      <c r="H12" s="34"/>
    </row>
    <row r="13" spans="1:8" ht="15.75">
      <c r="A13" s="18"/>
    </row>
    <row r="14" spans="1:8" ht="15.75">
      <c r="A14" s="39" t="s">
        <v>123</v>
      </c>
      <c r="B14" s="34"/>
      <c r="C14" s="34"/>
      <c r="D14" s="34"/>
      <c r="E14" s="34"/>
      <c r="F14" s="34"/>
      <c r="G14" s="34"/>
      <c r="H14" s="34"/>
    </row>
    <row r="15" spans="1:8" ht="15.75">
      <c r="A15" s="34" t="s">
        <v>124</v>
      </c>
      <c r="B15" s="34"/>
      <c r="C15" s="34"/>
      <c r="D15" s="34"/>
      <c r="E15" s="34"/>
      <c r="F15" s="34"/>
      <c r="G15" s="34"/>
      <c r="H15" s="34"/>
    </row>
    <row r="16" spans="1:8" ht="15.75">
      <c r="A16" s="19"/>
    </row>
    <row r="17" spans="1:8" ht="15.75">
      <c r="A17" s="39" t="s">
        <v>125</v>
      </c>
      <c r="B17" s="34"/>
      <c r="C17" s="34"/>
      <c r="D17" s="34"/>
      <c r="E17" s="34"/>
      <c r="F17" s="34"/>
      <c r="G17" s="34"/>
      <c r="H17" s="34"/>
    </row>
    <row r="18" spans="1:8" ht="15.75">
      <c r="A18" s="34" t="s">
        <v>126</v>
      </c>
      <c r="B18" s="34"/>
      <c r="C18" s="34"/>
      <c r="D18" s="34"/>
      <c r="E18" s="34"/>
      <c r="F18" s="34"/>
      <c r="G18" s="34"/>
      <c r="H18" s="34"/>
    </row>
    <row r="19" spans="1:8" ht="15.75">
      <c r="A19" s="34" t="s">
        <v>127</v>
      </c>
      <c r="B19" s="34"/>
      <c r="C19" s="34"/>
      <c r="D19" s="34"/>
      <c r="E19" s="34"/>
      <c r="F19" s="34"/>
      <c r="G19" s="34"/>
      <c r="H19" s="34"/>
    </row>
    <row r="20" spans="1:8" ht="15.75">
      <c r="A20" s="18"/>
    </row>
    <row r="21" spans="1:8" ht="15.75">
      <c r="A21" s="39" t="s">
        <v>128</v>
      </c>
      <c r="B21" s="34"/>
      <c r="C21" s="34"/>
      <c r="D21" s="34"/>
      <c r="E21" s="34"/>
      <c r="F21" s="34"/>
      <c r="G21" s="34"/>
      <c r="H21" s="34"/>
    </row>
    <row r="22" spans="1:8" ht="15.75">
      <c r="A22" s="34" t="s">
        <v>129</v>
      </c>
      <c r="B22" s="34"/>
      <c r="C22" s="34"/>
      <c r="D22" s="34"/>
      <c r="E22" s="34"/>
      <c r="F22" s="34"/>
      <c r="G22" s="34"/>
      <c r="H22" s="34"/>
    </row>
    <row r="23" spans="1:8" ht="15.75">
      <c r="A23" s="34" t="s">
        <v>130</v>
      </c>
      <c r="B23" s="34"/>
      <c r="C23" s="34"/>
      <c r="D23" s="34"/>
      <c r="E23" s="34"/>
      <c r="F23" s="34"/>
      <c r="G23" s="34"/>
      <c r="H23" s="34"/>
    </row>
    <row r="24" spans="1:8" ht="15.75">
      <c r="A24" s="34"/>
      <c r="B24" s="34"/>
      <c r="C24" s="34"/>
      <c r="D24" s="34"/>
      <c r="E24" s="34"/>
      <c r="F24" s="34"/>
      <c r="G24" s="34"/>
      <c r="H24" s="34"/>
    </row>
    <row r="25" spans="1:8" ht="15.75">
      <c r="A25" s="44" t="s">
        <v>131</v>
      </c>
      <c r="B25" s="44"/>
      <c r="C25" s="44"/>
      <c r="D25" s="44"/>
      <c r="E25" s="44"/>
      <c r="F25" s="44"/>
      <c r="G25" s="44"/>
      <c r="H25" s="44"/>
    </row>
    <row r="26" spans="1:8" ht="15.75">
      <c r="A26" s="45" t="s">
        <v>132</v>
      </c>
      <c r="B26" s="46"/>
      <c r="C26" s="46"/>
      <c r="D26" s="46"/>
      <c r="E26" s="46"/>
      <c r="F26" s="46"/>
      <c r="G26" s="46"/>
      <c r="H26" s="46"/>
    </row>
    <row r="27" spans="1:8" ht="15.75">
      <c r="A27" s="34" t="s">
        <v>133</v>
      </c>
      <c r="B27" s="34"/>
      <c r="C27" s="34"/>
      <c r="D27" s="34"/>
      <c r="E27" s="34"/>
      <c r="F27" s="34"/>
      <c r="G27" s="34"/>
      <c r="H27" s="34"/>
    </row>
    <row r="28" spans="1:8" ht="15.75">
      <c r="A28" s="18"/>
      <c r="B28" s="18"/>
      <c r="C28" s="18"/>
      <c r="D28" s="18"/>
      <c r="E28" s="18"/>
      <c r="F28" s="18"/>
      <c r="G28" s="18"/>
      <c r="H28" s="18"/>
    </row>
    <row r="29" spans="1:8" ht="15.75">
      <c r="A29" s="45" t="s">
        <v>134</v>
      </c>
      <c r="B29" s="34"/>
      <c r="C29" s="34"/>
      <c r="D29" s="34"/>
      <c r="E29" s="34"/>
      <c r="F29" s="34"/>
      <c r="G29" s="34"/>
      <c r="H29" s="34"/>
    </row>
    <row r="30" spans="1:8" ht="15.75">
      <c r="A30" s="34" t="s">
        <v>135</v>
      </c>
      <c r="B30" s="34"/>
      <c r="C30" s="34"/>
      <c r="D30" s="34"/>
      <c r="E30" s="34"/>
      <c r="F30" s="34"/>
      <c r="G30" s="34"/>
      <c r="H30" s="34"/>
    </row>
    <row r="31" spans="1:8" ht="15.75">
      <c r="A31" s="34" t="s">
        <v>136</v>
      </c>
      <c r="B31" s="34"/>
      <c r="C31" s="34"/>
      <c r="D31" s="34"/>
      <c r="E31" s="34"/>
      <c r="F31" s="34"/>
      <c r="G31" s="34"/>
      <c r="H31" s="34"/>
    </row>
    <row r="32" spans="1:8" ht="15.75">
      <c r="A32" s="18"/>
    </row>
    <row r="33" spans="1:9" ht="15.75">
      <c r="A33" s="40" t="s">
        <v>137</v>
      </c>
      <c r="B33" s="40"/>
      <c r="C33" s="40"/>
      <c r="D33" s="40"/>
      <c r="E33" s="40"/>
      <c r="F33" s="40"/>
      <c r="G33" s="40"/>
      <c r="H33" s="40"/>
      <c r="I33" s="40"/>
    </row>
    <row r="34" spans="1:9" ht="15.75">
      <c r="A34" s="41" t="s">
        <v>138</v>
      </c>
      <c r="B34" s="41"/>
      <c r="C34" s="41"/>
      <c r="D34" s="41"/>
      <c r="E34" s="41"/>
      <c r="F34" s="41"/>
      <c r="G34" s="41"/>
      <c r="H34" s="41"/>
      <c r="I34" s="41"/>
    </row>
    <row r="35" spans="1:9" ht="15.75">
      <c r="A35" s="42" t="s">
        <v>141</v>
      </c>
      <c r="B35" s="43"/>
      <c r="C35" s="43"/>
      <c r="D35" s="43"/>
      <c r="E35" s="43"/>
      <c r="F35" s="43"/>
      <c r="G35" s="43"/>
      <c r="H35" s="43"/>
      <c r="I35" s="43"/>
    </row>
    <row r="36" spans="1:9" ht="15.75">
      <c r="A36" s="20"/>
    </row>
    <row r="37" spans="1:9">
      <c r="A37" s="21" t="s">
        <v>139</v>
      </c>
    </row>
    <row r="38" spans="1:9" ht="15.75">
      <c r="A38" s="20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5" zoomScaleNormal="100" workbookViewId="0">
      <selection activeCell="A30" sqref="A30:H30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3" style="1" bestFit="1" customWidth="1"/>
    <col min="11" max="16384" width="9.140625" style="1"/>
  </cols>
  <sheetData>
    <row r="1" spans="1:8">
      <c r="A1" s="47" t="s">
        <v>75</v>
      </c>
      <c r="B1" s="47"/>
      <c r="C1" s="47"/>
      <c r="D1" s="47"/>
      <c r="E1" s="47"/>
      <c r="F1" s="47"/>
      <c r="G1" s="47"/>
      <c r="H1" s="47"/>
    </row>
    <row r="2" spans="1:8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/>
      <c r="G2" s="48" t="s">
        <v>5</v>
      </c>
      <c r="H2" s="48"/>
    </row>
    <row r="3" spans="1:8" ht="78.75">
      <c r="A3" s="48"/>
      <c r="B3" s="48"/>
      <c r="C3" s="48"/>
      <c r="D3" s="48"/>
      <c r="E3" s="22" t="s">
        <v>6</v>
      </c>
      <c r="F3" s="22" t="s">
        <v>7</v>
      </c>
      <c r="G3" s="22" t="s">
        <v>6</v>
      </c>
      <c r="H3" s="22" t="s">
        <v>7</v>
      </c>
    </row>
    <row r="4" spans="1:8">
      <c r="A4" s="48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</row>
    <row r="5" spans="1:8" s="13" customFormat="1" ht="47.25">
      <c r="A5" s="23"/>
      <c r="B5" s="23" t="s">
        <v>46</v>
      </c>
      <c r="C5" s="23" t="s">
        <v>70</v>
      </c>
      <c r="D5" s="23">
        <v>14059.61</v>
      </c>
      <c r="E5" s="23">
        <v>12</v>
      </c>
      <c r="F5" s="23">
        <f>D5*E5</f>
        <v>168715.32</v>
      </c>
      <c r="G5" s="23">
        <v>12</v>
      </c>
      <c r="H5" s="23">
        <f>G5*D5</f>
        <v>168715.32</v>
      </c>
    </row>
    <row r="6" spans="1:8">
      <c r="A6" s="23" t="s">
        <v>54</v>
      </c>
      <c r="B6" s="49" t="s">
        <v>60</v>
      </c>
      <c r="C6" s="49"/>
      <c r="D6" s="49"/>
      <c r="E6" s="49"/>
      <c r="F6" s="49"/>
      <c r="G6" s="49"/>
      <c r="H6" s="49"/>
    </row>
    <row r="7" spans="1:8" ht="110.25">
      <c r="A7" s="22">
        <v>1</v>
      </c>
      <c r="B7" s="27" t="s">
        <v>72</v>
      </c>
      <c r="C7" s="22" t="s">
        <v>48</v>
      </c>
      <c r="D7" s="16">
        <v>7485.66</v>
      </c>
      <c r="E7" s="22">
        <v>1</v>
      </c>
      <c r="F7" s="9">
        <f t="shared" ref="F7:F21" si="0">D7*E7</f>
        <v>7485.66</v>
      </c>
      <c r="G7" s="22">
        <v>1</v>
      </c>
      <c r="H7" s="9">
        <f t="shared" ref="H7:H21" si="1">D7*G7</f>
        <v>7485.66</v>
      </c>
    </row>
    <row r="8" spans="1:8" ht="47.25">
      <c r="A8" s="22">
        <v>2</v>
      </c>
      <c r="B8" s="27" t="s">
        <v>61</v>
      </c>
      <c r="C8" s="22" t="s">
        <v>48</v>
      </c>
      <c r="D8" s="16">
        <v>1151.6400000000001</v>
      </c>
      <c r="E8" s="22">
        <v>1</v>
      </c>
      <c r="F8" s="9">
        <f t="shared" si="0"/>
        <v>1151.6400000000001</v>
      </c>
      <c r="G8" s="22">
        <v>1</v>
      </c>
      <c r="H8" s="9">
        <f t="shared" si="1"/>
        <v>1151.6400000000001</v>
      </c>
    </row>
    <row r="9" spans="1:8" ht="78.75">
      <c r="A9" s="22">
        <v>3</v>
      </c>
      <c r="B9" s="27" t="s">
        <v>62</v>
      </c>
      <c r="C9" s="22" t="s">
        <v>48</v>
      </c>
      <c r="D9" s="16">
        <v>3454.92</v>
      </c>
      <c r="E9" s="22">
        <v>1</v>
      </c>
      <c r="F9" s="9">
        <f t="shared" ref="F9" si="2">D9*E9</f>
        <v>3454.92</v>
      </c>
      <c r="G9" s="22">
        <v>1</v>
      </c>
      <c r="H9" s="9">
        <f t="shared" ref="H9" si="3">D9*G9</f>
        <v>3454.92</v>
      </c>
    </row>
    <row r="10" spans="1:8" ht="47.25">
      <c r="A10" s="22">
        <v>4</v>
      </c>
      <c r="B10" s="27" t="s">
        <v>63</v>
      </c>
      <c r="C10" s="22" t="s">
        <v>48</v>
      </c>
      <c r="D10" s="16">
        <v>10364.76</v>
      </c>
      <c r="E10" s="22">
        <v>1</v>
      </c>
      <c r="F10" s="9">
        <f t="shared" si="0"/>
        <v>10364.76</v>
      </c>
      <c r="G10" s="22">
        <v>1</v>
      </c>
      <c r="H10" s="9">
        <f t="shared" si="1"/>
        <v>10364.76</v>
      </c>
    </row>
    <row r="11" spans="1:8" ht="47.25">
      <c r="A11" s="22">
        <v>5</v>
      </c>
      <c r="B11" s="27" t="s">
        <v>64</v>
      </c>
      <c r="C11" s="22" t="s">
        <v>48</v>
      </c>
      <c r="D11" s="16">
        <v>12092.22</v>
      </c>
      <c r="E11" s="22">
        <v>1</v>
      </c>
      <c r="F11" s="9">
        <f t="shared" si="0"/>
        <v>12092.22</v>
      </c>
      <c r="G11" s="22">
        <v>1</v>
      </c>
      <c r="H11" s="9">
        <f t="shared" si="1"/>
        <v>12092.22</v>
      </c>
    </row>
    <row r="12" spans="1:8" ht="52.5" customHeight="1">
      <c r="A12" s="22">
        <v>6</v>
      </c>
      <c r="B12" s="27" t="s">
        <v>76</v>
      </c>
      <c r="C12" s="22" t="s">
        <v>48</v>
      </c>
      <c r="D12" s="16">
        <v>575.82000000000005</v>
      </c>
      <c r="E12" s="22">
        <v>2</v>
      </c>
      <c r="F12" s="9">
        <f t="shared" si="0"/>
        <v>1151.6400000000001</v>
      </c>
      <c r="G12" s="22">
        <v>2</v>
      </c>
      <c r="H12" s="9">
        <f t="shared" si="1"/>
        <v>1151.6400000000001</v>
      </c>
    </row>
    <row r="13" spans="1:8" ht="47.25">
      <c r="A13" s="22">
        <v>7</v>
      </c>
      <c r="B13" s="27" t="s">
        <v>65</v>
      </c>
      <c r="C13" s="22" t="s">
        <v>48</v>
      </c>
      <c r="D13" s="16">
        <v>1151.6400000000001</v>
      </c>
      <c r="E13" s="22">
        <v>1</v>
      </c>
      <c r="F13" s="9">
        <f t="shared" si="0"/>
        <v>1151.6400000000001</v>
      </c>
      <c r="G13" s="22">
        <v>1</v>
      </c>
      <c r="H13" s="9">
        <f t="shared" si="1"/>
        <v>1151.6400000000001</v>
      </c>
    </row>
    <row r="14" spans="1:8" ht="31.5">
      <c r="A14" s="22">
        <v>8</v>
      </c>
      <c r="B14" s="27" t="s">
        <v>73</v>
      </c>
      <c r="C14" s="22" t="s">
        <v>48</v>
      </c>
      <c r="D14" s="16">
        <v>19002.060000000001</v>
      </c>
      <c r="E14" s="22">
        <v>1</v>
      </c>
      <c r="F14" s="9">
        <f t="shared" si="0"/>
        <v>19002.060000000001</v>
      </c>
      <c r="G14" s="22">
        <v>1</v>
      </c>
      <c r="H14" s="9">
        <f t="shared" si="1"/>
        <v>19002.060000000001</v>
      </c>
    </row>
    <row r="15" spans="1:8">
      <c r="A15" s="23" t="s">
        <v>55</v>
      </c>
      <c r="B15" s="50" t="s">
        <v>49</v>
      </c>
      <c r="C15" s="50"/>
      <c r="D15" s="50"/>
      <c r="E15" s="50"/>
      <c r="F15" s="50"/>
      <c r="G15" s="50"/>
      <c r="H15" s="50"/>
    </row>
    <row r="16" spans="1:8" ht="94.5">
      <c r="A16" s="22">
        <v>1</v>
      </c>
      <c r="B16" s="15" t="s">
        <v>66</v>
      </c>
      <c r="C16" s="22" t="s">
        <v>48</v>
      </c>
      <c r="D16" s="16">
        <v>1535.52</v>
      </c>
      <c r="E16" s="22">
        <v>12</v>
      </c>
      <c r="F16" s="9">
        <f t="shared" si="0"/>
        <v>18426.239999999998</v>
      </c>
      <c r="G16" s="22">
        <v>12</v>
      </c>
      <c r="H16" s="9">
        <f t="shared" si="1"/>
        <v>18426.239999999998</v>
      </c>
    </row>
    <row r="17" spans="1:8" ht="63">
      <c r="A17" s="22">
        <v>2</v>
      </c>
      <c r="B17" s="15" t="s">
        <v>50</v>
      </c>
      <c r="C17" s="22" t="s">
        <v>48</v>
      </c>
      <c r="D17" s="16">
        <v>2303.2800000000002</v>
      </c>
      <c r="E17" s="22">
        <v>12</v>
      </c>
      <c r="F17" s="9">
        <f t="shared" si="0"/>
        <v>27639.360000000001</v>
      </c>
      <c r="G17" s="22">
        <v>12</v>
      </c>
      <c r="H17" s="9">
        <f t="shared" si="1"/>
        <v>27639.360000000001</v>
      </c>
    </row>
    <row r="18" spans="1:8">
      <c r="A18" s="23" t="s">
        <v>56</v>
      </c>
      <c r="B18" s="51" t="s">
        <v>51</v>
      </c>
      <c r="C18" s="51"/>
      <c r="D18" s="51"/>
      <c r="E18" s="51"/>
      <c r="F18" s="51"/>
      <c r="G18" s="51"/>
      <c r="H18" s="51"/>
    </row>
    <row r="19" spans="1:8" ht="47.25" customHeight="1">
      <c r="A19" s="22">
        <v>1</v>
      </c>
      <c r="B19" s="15" t="s">
        <v>146</v>
      </c>
      <c r="C19" s="22" t="s">
        <v>48</v>
      </c>
      <c r="D19" s="16">
        <v>1151.6400000000001</v>
      </c>
      <c r="E19" s="22">
        <v>1</v>
      </c>
      <c r="F19" s="9">
        <f t="shared" si="0"/>
        <v>1151.6400000000001</v>
      </c>
      <c r="G19" s="22">
        <v>1</v>
      </c>
      <c r="H19" s="9">
        <f t="shared" si="1"/>
        <v>1151.6400000000001</v>
      </c>
    </row>
    <row r="20" spans="1:8" ht="31.5">
      <c r="A20" s="22">
        <v>2</v>
      </c>
      <c r="B20" s="15" t="s">
        <v>147</v>
      </c>
      <c r="C20" s="22" t="s">
        <v>48</v>
      </c>
      <c r="D20" s="16">
        <v>575.82000000000005</v>
      </c>
      <c r="E20" s="22">
        <v>1</v>
      </c>
      <c r="F20" s="9">
        <f t="shared" si="0"/>
        <v>575.82000000000005</v>
      </c>
      <c r="G20" s="22">
        <v>1</v>
      </c>
      <c r="H20" s="9">
        <f t="shared" si="1"/>
        <v>575.82000000000005</v>
      </c>
    </row>
    <row r="21" spans="1:8" ht="77.25" customHeight="1">
      <c r="A21" s="22">
        <v>3</v>
      </c>
      <c r="B21" s="15" t="s">
        <v>77</v>
      </c>
      <c r="C21" s="22" t="s">
        <v>48</v>
      </c>
      <c r="D21" s="16">
        <v>1199.6300000000001</v>
      </c>
      <c r="E21" s="22">
        <v>12</v>
      </c>
      <c r="F21" s="9">
        <f t="shared" si="0"/>
        <v>14395.560000000001</v>
      </c>
      <c r="G21" s="22">
        <v>12</v>
      </c>
      <c r="H21" s="9">
        <f t="shared" si="1"/>
        <v>14395.560000000001</v>
      </c>
    </row>
    <row r="22" spans="1:8">
      <c r="A22" s="23" t="s">
        <v>68</v>
      </c>
      <c r="B22" s="51" t="s">
        <v>52</v>
      </c>
      <c r="C22" s="51"/>
      <c r="D22" s="51"/>
      <c r="E22" s="51"/>
      <c r="F22" s="51"/>
      <c r="G22" s="51"/>
      <c r="H22" s="51"/>
    </row>
    <row r="23" spans="1:8" ht="94.5">
      <c r="A23" s="22">
        <v>1</v>
      </c>
      <c r="B23" s="27" t="s">
        <v>78</v>
      </c>
      <c r="C23" s="22" t="s">
        <v>48</v>
      </c>
      <c r="D23" s="28">
        <v>31670.1</v>
      </c>
      <c r="E23" s="22">
        <v>1</v>
      </c>
      <c r="F23" s="9">
        <f t="shared" ref="F23:F29" si="4">D23*E23</f>
        <v>31670.1</v>
      </c>
      <c r="G23" s="22">
        <v>1</v>
      </c>
      <c r="H23" s="9">
        <f t="shared" ref="H23:H29" si="5">D23*G23</f>
        <v>31670.1</v>
      </c>
    </row>
    <row r="24" spans="1:8" ht="63">
      <c r="A24" s="22">
        <v>2</v>
      </c>
      <c r="B24" s="27" t="s">
        <v>67</v>
      </c>
      <c r="C24" s="22" t="s">
        <v>48</v>
      </c>
      <c r="D24" s="28">
        <v>4798.5</v>
      </c>
      <c r="E24" s="22">
        <v>12</v>
      </c>
      <c r="F24" s="9">
        <f t="shared" si="4"/>
        <v>57582</v>
      </c>
      <c r="G24" s="22">
        <v>12</v>
      </c>
      <c r="H24" s="9">
        <f t="shared" si="5"/>
        <v>57582</v>
      </c>
    </row>
    <row r="25" spans="1:8">
      <c r="A25" s="23" t="s">
        <v>69</v>
      </c>
      <c r="B25" s="51" t="s">
        <v>79</v>
      </c>
      <c r="C25" s="51"/>
      <c r="D25" s="51"/>
      <c r="E25" s="51"/>
      <c r="F25" s="51"/>
      <c r="G25" s="51"/>
      <c r="H25" s="51"/>
    </row>
    <row r="26" spans="1:8" ht="31.5">
      <c r="A26" s="22">
        <v>1</v>
      </c>
      <c r="B26" s="15" t="s">
        <v>81</v>
      </c>
      <c r="C26" s="22" t="s">
        <v>53</v>
      </c>
      <c r="D26" s="22">
        <v>159.34</v>
      </c>
      <c r="E26" s="22">
        <v>365</v>
      </c>
      <c r="F26" s="9">
        <f t="shared" si="4"/>
        <v>58159.1</v>
      </c>
      <c r="G26" s="22">
        <v>365</v>
      </c>
      <c r="H26" s="9">
        <f t="shared" si="5"/>
        <v>58159.1</v>
      </c>
    </row>
    <row r="27" spans="1:8" ht="31.5">
      <c r="A27" s="22">
        <v>2</v>
      </c>
      <c r="B27" s="15" t="s">
        <v>82</v>
      </c>
      <c r="C27" s="22" t="s">
        <v>70</v>
      </c>
      <c r="D27" s="22">
        <v>3454.92</v>
      </c>
      <c r="E27" s="22">
        <v>1</v>
      </c>
      <c r="F27" s="9">
        <f t="shared" si="4"/>
        <v>3454.92</v>
      </c>
      <c r="G27" s="22">
        <v>1</v>
      </c>
      <c r="H27" s="9">
        <f t="shared" si="5"/>
        <v>3454.92</v>
      </c>
    </row>
    <row r="28" spans="1:8" ht="31.5">
      <c r="A28" s="22">
        <v>3</v>
      </c>
      <c r="B28" s="15" t="s">
        <v>83</v>
      </c>
      <c r="C28" s="22" t="s">
        <v>48</v>
      </c>
      <c r="D28" s="22">
        <v>7197.75</v>
      </c>
      <c r="E28" s="22">
        <v>4</v>
      </c>
      <c r="F28" s="9">
        <f t="shared" si="4"/>
        <v>28791</v>
      </c>
      <c r="G28" s="22">
        <v>4</v>
      </c>
      <c r="H28" s="9">
        <f t="shared" si="5"/>
        <v>28791</v>
      </c>
    </row>
    <row r="29" spans="1:8" ht="33.75" customHeight="1">
      <c r="A29" s="22">
        <v>4</v>
      </c>
      <c r="B29" s="17" t="s">
        <v>80</v>
      </c>
      <c r="C29" s="22" t="s">
        <v>71</v>
      </c>
      <c r="D29" s="22">
        <v>8781.26</v>
      </c>
      <c r="E29" s="22">
        <v>12</v>
      </c>
      <c r="F29" s="9">
        <f t="shared" si="4"/>
        <v>105375.12</v>
      </c>
      <c r="G29" s="22">
        <v>12</v>
      </c>
      <c r="H29" s="9">
        <f t="shared" si="5"/>
        <v>105375.12</v>
      </c>
    </row>
    <row r="30" spans="1:8" s="13" customFormat="1">
      <c r="A30" s="26" t="s">
        <v>165</v>
      </c>
      <c r="B30" s="52" t="s">
        <v>166</v>
      </c>
      <c r="C30" s="53"/>
      <c r="D30" s="53"/>
      <c r="E30" s="53"/>
      <c r="F30" s="53"/>
      <c r="G30" s="53"/>
      <c r="H30" s="54"/>
    </row>
    <row r="31" spans="1:8" ht="47.25">
      <c r="A31" s="22">
        <v>1</v>
      </c>
      <c r="B31" s="27" t="s">
        <v>84</v>
      </c>
      <c r="C31" s="22" t="s">
        <v>48</v>
      </c>
      <c r="D31" s="22">
        <v>22696.91</v>
      </c>
      <c r="E31" s="22">
        <v>12</v>
      </c>
      <c r="F31" s="9">
        <f>E31*D31</f>
        <v>272362.92</v>
      </c>
      <c r="G31" s="22">
        <v>12</v>
      </c>
      <c r="H31" s="9">
        <f>G31*D31</f>
        <v>272362.92</v>
      </c>
    </row>
    <row r="32" spans="1:8" ht="78.75">
      <c r="A32" s="22">
        <v>2</v>
      </c>
      <c r="B32" s="27" t="s">
        <v>74</v>
      </c>
      <c r="C32" s="22" t="s">
        <v>48</v>
      </c>
      <c r="D32" s="22">
        <v>51247.98</v>
      </c>
      <c r="E32" s="22">
        <v>1</v>
      </c>
      <c r="F32" s="9">
        <f>E32*D32</f>
        <v>51247.98</v>
      </c>
      <c r="G32" s="22">
        <v>1</v>
      </c>
      <c r="H32" s="9">
        <f>G32*D32</f>
        <v>51247.98</v>
      </c>
    </row>
    <row r="33" spans="1:8">
      <c r="A33" s="48" t="s">
        <v>8</v>
      </c>
      <c r="B33" s="48"/>
      <c r="C33" s="48"/>
      <c r="D33" s="22">
        <f>SUM(D7:D32)</f>
        <v>192051.37</v>
      </c>
      <c r="E33" s="22"/>
      <c r="F33" s="9">
        <f>SUM(F7:F32)</f>
        <v>726686.29999999993</v>
      </c>
      <c r="G33" s="22"/>
      <c r="H33" s="9">
        <f>SUM(H7:H32)</f>
        <v>726686.29999999993</v>
      </c>
    </row>
    <row r="35" spans="1:8" ht="38.25" customHeight="1">
      <c r="A35" s="55" t="s">
        <v>148</v>
      </c>
      <c r="B35" s="55"/>
      <c r="C35" s="55"/>
      <c r="D35" s="55"/>
      <c r="E35" s="55"/>
      <c r="F35" s="55"/>
      <c r="G35" s="55"/>
      <c r="H35" s="55"/>
    </row>
    <row r="36" spans="1:8" ht="39" customHeight="1">
      <c r="A36" s="55" t="s">
        <v>149</v>
      </c>
      <c r="B36" s="55"/>
      <c r="C36" s="55"/>
      <c r="D36" s="55"/>
      <c r="E36" s="55"/>
      <c r="F36" s="55"/>
      <c r="G36" s="55"/>
      <c r="H36" s="55"/>
    </row>
    <row r="37" spans="1:8" ht="60.75" customHeight="1">
      <c r="A37" s="55" t="s">
        <v>150</v>
      </c>
      <c r="B37" s="55"/>
      <c r="C37" s="55"/>
      <c r="D37" s="55"/>
      <c r="E37" s="55"/>
      <c r="F37" s="55"/>
      <c r="G37" s="55"/>
      <c r="H37" s="55"/>
    </row>
    <row r="38" spans="1:8" ht="93" customHeight="1">
      <c r="A38" s="55" t="s">
        <v>151</v>
      </c>
      <c r="B38" s="55"/>
      <c r="C38" s="55"/>
      <c r="D38" s="55"/>
      <c r="E38" s="55"/>
      <c r="F38" s="55"/>
      <c r="G38" s="55"/>
      <c r="H38" s="55"/>
    </row>
    <row r="39" spans="1:8" s="24" customFormat="1" ht="123" customHeight="1">
      <c r="A39" s="55" t="s">
        <v>152</v>
      </c>
      <c r="B39" s="55"/>
      <c r="C39" s="55"/>
      <c r="D39" s="55"/>
      <c r="E39" s="55"/>
      <c r="F39" s="55"/>
      <c r="G39" s="55"/>
      <c r="H39" s="55"/>
    </row>
    <row r="40" spans="1:8" ht="15.75" customHeight="1">
      <c r="A40" s="55" t="s">
        <v>153</v>
      </c>
      <c r="B40" s="55"/>
      <c r="C40" s="55"/>
      <c r="D40" s="55"/>
      <c r="E40" s="55"/>
      <c r="F40" s="55"/>
      <c r="G40" s="55"/>
      <c r="H40" s="55"/>
    </row>
  </sheetData>
  <mergeCells count="20">
    <mergeCell ref="A40:H40"/>
    <mergeCell ref="A35:H35"/>
    <mergeCell ref="A36:H36"/>
    <mergeCell ref="A37:H37"/>
    <mergeCell ref="A38:H38"/>
    <mergeCell ref="A39:H39"/>
    <mergeCell ref="A1:H1"/>
    <mergeCell ref="A33:C33"/>
    <mergeCell ref="G2:H2"/>
    <mergeCell ref="B6:H6"/>
    <mergeCell ref="B15:H15"/>
    <mergeCell ref="B22:H22"/>
    <mergeCell ref="B25:H25"/>
    <mergeCell ref="A2:A4"/>
    <mergeCell ref="B2:B3"/>
    <mergeCell ref="C2:C3"/>
    <mergeCell ref="D2:D3"/>
    <mergeCell ref="E2:F2"/>
    <mergeCell ref="B18:H18"/>
    <mergeCell ref="B30:H30"/>
  </mergeCells>
  <phoneticPr fontId="5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zoomScaleNormal="100" workbookViewId="0">
      <selection activeCell="B19" sqref="B19"/>
    </sheetView>
  </sheetViews>
  <sheetFormatPr defaultColWidth="9.140625" defaultRowHeight="15.75"/>
  <cols>
    <col min="1" max="1" width="9.5703125" style="1" bestFit="1" customWidth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47" t="s">
        <v>9</v>
      </c>
      <c r="B1" s="47"/>
      <c r="C1" s="47"/>
      <c r="D1" s="47"/>
      <c r="E1" s="47"/>
      <c r="F1" s="47"/>
    </row>
    <row r="2" spans="1:8" ht="119.25" customHeight="1">
      <c r="A2" s="59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0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29" t="s">
        <v>95</v>
      </c>
      <c r="C4" s="29" t="s">
        <v>110</v>
      </c>
      <c r="D4" s="11">
        <v>5000</v>
      </c>
      <c r="E4" s="22" t="s">
        <v>154</v>
      </c>
      <c r="F4" s="4" t="s">
        <v>103</v>
      </c>
    </row>
    <row r="5" spans="1:8" ht="31.5">
      <c r="A5" s="4">
        <v>2</v>
      </c>
      <c r="B5" s="29" t="s">
        <v>88</v>
      </c>
      <c r="C5" s="29" t="s">
        <v>111</v>
      </c>
      <c r="D5" s="11">
        <v>1380</v>
      </c>
      <c r="E5" s="22" t="s">
        <v>144</v>
      </c>
      <c r="F5" s="10"/>
    </row>
    <row r="6" spans="1:8" ht="31.5">
      <c r="A6" s="4">
        <v>3</v>
      </c>
      <c r="B6" s="29" t="s">
        <v>87</v>
      </c>
      <c r="C6" s="29" t="s">
        <v>86</v>
      </c>
      <c r="D6" s="4">
        <v>1850</v>
      </c>
      <c r="E6" s="4" t="s">
        <v>144</v>
      </c>
      <c r="F6" s="4" t="s">
        <v>109</v>
      </c>
      <c r="H6" s="12" t="s">
        <v>57</v>
      </c>
    </row>
    <row r="7" spans="1:8" ht="31.5">
      <c r="A7" s="22">
        <v>4</v>
      </c>
      <c r="B7" s="29" t="s">
        <v>96</v>
      </c>
      <c r="C7" s="29" t="s">
        <v>111</v>
      </c>
      <c r="D7" s="11">
        <v>1637.72</v>
      </c>
      <c r="E7" s="4" t="s">
        <v>144</v>
      </c>
      <c r="F7" s="14" t="s">
        <v>104</v>
      </c>
    </row>
    <row r="8" spans="1:8" ht="37.5" customHeight="1">
      <c r="A8" s="22">
        <v>5</v>
      </c>
      <c r="B8" s="29" t="s">
        <v>97</v>
      </c>
      <c r="C8" s="29" t="s">
        <v>111</v>
      </c>
      <c r="D8" s="11">
        <v>1213.8599999999999</v>
      </c>
      <c r="E8" s="4" t="s">
        <v>144</v>
      </c>
      <c r="F8" s="4" t="s">
        <v>108</v>
      </c>
    </row>
    <row r="9" spans="1:8">
      <c r="A9" s="22">
        <v>6</v>
      </c>
      <c r="B9" s="29" t="s">
        <v>89</v>
      </c>
      <c r="C9" s="29" t="s">
        <v>112</v>
      </c>
      <c r="D9" s="11">
        <v>19700</v>
      </c>
      <c r="E9" s="4" t="s">
        <v>145</v>
      </c>
      <c r="F9" s="4"/>
    </row>
    <row r="10" spans="1:8" ht="31.5">
      <c r="A10" s="22">
        <v>7</v>
      </c>
      <c r="B10" s="29" t="s">
        <v>155</v>
      </c>
      <c r="C10" s="29" t="s">
        <v>111</v>
      </c>
      <c r="D10" s="11">
        <v>910.36</v>
      </c>
      <c r="E10" s="4" t="s">
        <v>144</v>
      </c>
      <c r="F10" s="4"/>
    </row>
    <row r="11" spans="1:8" ht="31.5">
      <c r="A11" s="22">
        <v>8</v>
      </c>
      <c r="B11" s="29" t="s">
        <v>142</v>
      </c>
      <c r="C11" s="29" t="s">
        <v>111</v>
      </c>
      <c r="D11" s="11">
        <v>7617.5</v>
      </c>
      <c r="E11" s="4" t="s">
        <v>154</v>
      </c>
      <c r="F11" s="4"/>
    </row>
    <row r="12" spans="1:8" ht="78.75">
      <c r="A12" s="22">
        <v>9</v>
      </c>
      <c r="B12" s="29" t="s">
        <v>156</v>
      </c>
      <c r="C12" s="29" t="s">
        <v>111</v>
      </c>
      <c r="D12" s="11">
        <v>4324.46</v>
      </c>
      <c r="E12" s="4" t="s">
        <v>154</v>
      </c>
      <c r="F12" s="4"/>
    </row>
    <row r="13" spans="1:8" ht="47.25">
      <c r="A13" s="22">
        <v>10</v>
      </c>
      <c r="B13" s="29" t="s">
        <v>90</v>
      </c>
      <c r="C13" s="29" t="s">
        <v>111</v>
      </c>
      <c r="D13" s="11">
        <v>2020</v>
      </c>
      <c r="E13" s="4" t="s">
        <v>144</v>
      </c>
      <c r="F13" s="4" t="s">
        <v>101</v>
      </c>
    </row>
    <row r="14" spans="1:8" ht="63">
      <c r="A14" s="22">
        <v>11</v>
      </c>
      <c r="B14" s="29" t="s">
        <v>91</v>
      </c>
      <c r="C14" s="30" t="s">
        <v>157</v>
      </c>
      <c r="D14" s="4">
        <v>46352.99</v>
      </c>
      <c r="E14" s="10" t="s">
        <v>58</v>
      </c>
      <c r="F14" s="4" t="s">
        <v>103</v>
      </c>
    </row>
    <row r="15" spans="1:8" ht="63">
      <c r="A15" s="22">
        <v>12</v>
      </c>
      <c r="B15" s="29" t="s">
        <v>159</v>
      </c>
      <c r="C15" s="30" t="s">
        <v>157</v>
      </c>
      <c r="D15" s="25">
        <v>87489.59</v>
      </c>
      <c r="E15" s="10" t="s">
        <v>58</v>
      </c>
      <c r="F15" s="22"/>
    </row>
    <row r="16" spans="1:8" ht="47.25" customHeight="1">
      <c r="A16" s="22">
        <v>13</v>
      </c>
      <c r="B16" s="29" t="s">
        <v>143</v>
      </c>
      <c r="C16" s="29" t="s">
        <v>110</v>
      </c>
      <c r="D16" s="11">
        <v>3000</v>
      </c>
      <c r="E16" s="4" t="s">
        <v>154</v>
      </c>
      <c r="F16" s="4"/>
    </row>
    <row r="17" spans="1:6" ht="63">
      <c r="A17" s="22">
        <v>14</v>
      </c>
      <c r="B17" s="29" t="s">
        <v>158</v>
      </c>
      <c r="C17" s="30" t="s">
        <v>157</v>
      </c>
      <c r="D17" s="11">
        <v>54556</v>
      </c>
      <c r="E17" s="4" t="s">
        <v>58</v>
      </c>
      <c r="F17" s="4" t="s">
        <v>102</v>
      </c>
    </row>
    <row r="18" spans="1:6" ht="31.5">
      <c r="A18" s="22">
        <v>15</v>
      </c>
      <c r="B18" s="29" t="s">
        <v>92</v>
      </c>
      <c r="C18" s="29" t="s">
        <v>113</v>
      </c>
      <c r="D18" s="11">
        <v>35000</v>
      </c>
      <c r="E18" s="4" t="s">
        <v>58</v>
      </c>
      <c r="F18" s="10"/>
    </row>
    <row r="19" spans="1:6" ht="31.5">
      <c r="A19" s="22">
        <v>16</v>
      </c>
      <c r="B19" s="31" t="s">
        <v>163</v>
      </c>
      <c r="C19" s="29" t="s">
        <v>111</v>
      </c>
      <c r="D19" s="11">
        <v>5346</v>
      </c>
      <c r="E19" s="4" t="s">
        <v>164</v>
      </c>
      <c r="F19" s="10"/>
    </row>
    <row r="20" spans="1:6" ht="31.5">
      <c r="A20" s="22">
        <v>17</v>
      </c>
      <c r="B20" s="29" t="s">
        <v>59</v>
      </c>
      <c r="C20" s="29" t="s">
        <v>115</v>
      </c>
      <c r="D20" s="11">
        <v>1327.17</v>
      </c>
      <c r="E20" s="10" t="s">
        <v>47</v>
      </c>
      <c r="F20" s="4" t="s">
        <v>106</v>
      </c>
    </row>
    <row r="21" spans="1:6" ht="31.5">
      <c r="A21" s="22">
        <v>18</v>
      </c>
      <c r="B21" s="29" t="s">
        <v>160</v>
      </c>
      <c r="C21" s="29" t="s">
        <v>111</v>
      </c>
      <c r="D21" s="11">
        <v>2667.54</v>
      </c>
      <c r="E21" s="4" t="s">
        <v>58</v>
      </c>
      <c r="F21" s="4" t="s">
        <v>105</v>
      </c>
    </row>
    <row r="22" spans="1:6" ht="31.5">
      <c r="A22" s="22">
        <v>19</v>
      </c>
      <c r="B22" s="29" t="s">
        <v>93</v>
      </c>
      <c r="C22" s="29" t="s">
        <v>110</v>
      </c>
      <c r="D22" s="11">
        <v>2149</v>
      </c>
      <c r="E22" s="4" t="s">
        <v>58</v>
      </c>
      <c r="F22" s="10"/>
    </row>
    <row r="23" spans="1:6" ht="31.5">
      <c r="A23" s="22">
        <v>20</v>
      </c>
      <c r="B23" s="29" t="s">
        <v>98</v>
      </c>
      <c r="C23" s="29" t="s">
        <v>110</v>
      </c>
      <c r="D23" s="11">
        <v>960</v>
      </c>
      <c r="E23" s="4" t="s">
        <v>58</v>
      </c>
      <c r="F23" s="4" t="s">
        <v>99</v>
      </c>
    </row>
    <row r="24" spans="1:6" ht="31.5">
      <c r="A24" s="22">
        <v>21</v>
      </c>
      <c r="B24" s="29" t="s">
        <v>100</v>
      </c>
      <c r="C24" s="29" t="s">
        <v>161</v>
      </c>
      <c r="D24" s="11">
        <v>22522.22</v>
      </c>
      <c r="E24" s="4" t="s">
        <v>58</v>
      </c>
      <c r="F24" s="10"/>
    </row>
    <row r="25" spans="1:6" ht="47.25">
      <c r="A25" s="22">
        <v>22</v>
      </c>
      <c r="B25" s="29" t="s">
        <v>85</v>
      </c>
      <c r="C25" s="29" t="s">
        <v>162</v>
      </c>
      <c r="D25" s="4">
        <v>3728.75</v>
      </c>
      <c r="E25" s="4" t="s">
        <v>47</v>
      </c>
      <c r="F25" s="10"/>
    </row>
    <row r="26" spans="1:6" ht="31.5">
      <c r="A26" s="22">
        <v>23</v>
      </c>
      <c r="B26" s="29" t="s">
        <v>94</v>
      </c>
      <c r="C26" s="29" t="s">
        <v>114</v>
      </c>
      <c r="D26" s="11">
        <v>5309.8</v>
      </c>
      <c r="E26" s="4" t="s">
        <v>58</v>
      </c>
      <c r="F26" s="4" t="s">
        <v>107</v>
      </c>
    </row>
    <row r="27" spans="1:6">
      <c r="A27" s="56" t="s">
        <v>8</v>
      </c>
      <c r="B27" s="57"/>
      <c r="C27" s="58"/>
      <c r="D27" s="4">
        <f>SUM(D4:D26)</f>
        <v>316062.9599999999</v>
      </c>
      <c r="E27" s="4"/>
      <c r="F27" s="4"/>
    </row>
    <row r="29" spans="1:6" ht="220.5">
      <c r="A29" s="59" t="s">
        <v>0</v>
      </c>
      <c r="B29" s="4" t="s">
        <v>14</v>
      </c>
      <c r="C29" s="4" t="s">
        <v>15</v>
      </c>
      <c r="D29" s="4" t="s">
        <v>16</v>
      </c>
      <c r="E29" s="4" t="s">
        <v>17</v>
      </c>
    </row>
    <row r="30" spans="1:6">
      <c r="A30" s="60"/>
      <c r="B30" s="4">
        <v>6</v>
      </c>
      <c r="C30" s="4">
        <v>7</v>
      </c>
      <c r="D30" s="4">
        <v>8</v>
      </c>
      <c r="E30" s="4">
        <v>9</v>
      </c>
    </row>
    <row r="31" spans="1:6">
      <c r="A31" s="4">
        <v>1</v>
      </c>
      <c r="B31" s="4">
        <v>39578.71</v>
      </c>
      <c r="C31" s="4">
        <v>213053.4</v>
      </c>
      <c r="D31" s="4">
        <f>D27</f>
        <v>316062.9599999999</v>
      </c>
      <c r="E31" s="8">
        <f>B31+C31-D31</f>
        <v>-63430.849999999919</v>
      </c>
    </row>
    <row r="33" spans="1:6" ht="89.25" customHeight="1">
      <c r="A33" s="55" t="s">
        <v>18</v>
      </c>
      <c r="B33" s="55"/>
      <c r="C33" s="55"/>
      <c r="D33" s="55"/>
      <c r="E33" s="55"/>
      <c r="F33" s="55"/>
    </row>
    <row r="34" spans="1:6" ht="54" customHeight="1">
      <c r="A34" s="55" t="s">
        <v>19</v>
      </c>
      <c r="B34" s="55"/>
      <c r="C34" s="55"/>
      <c r="D34" s="55"/>
      <c r="E34" s="55"/>
      <c r="F34" s="55"/>
    </row>
    <row r="35" spans="1:6" ht="86.25" customHeight="1">
      <c r="A35" s="55" t="s">
        <v>20</v>
      </c>
      <c r="B35" s="55"/>
      <c r="C35" s="55"/>
      <c r="D35" s="55"/>
      <c r="E35" s="55"/>
      <c r="F35" s="55"/>
    </row>
    <row r="36" spans="1:6" ht="144.75" customHeight="1">
      <c r="A36" s="55" t="s">
        <v>21</v>
      </c>
      <c r="B36" s="55"/>
      <c r="C36" s="55"/>
      <c r="D36" s="55"/>
      <c r="E36" s="55"/>
      <c r="F36" s="55"/>
    </row>
    <row r="37" spans="1:6" ht="23.25" customHeight="1">
      <c r="A37" s="55" t="s">
        <v>22</v>
      </c>
      <c r="B37" s="55"/>
      <c r="C37" s="55"/>
      <c r="D37" s="55"/>
      <c r="E37" s="55"/>
      <c r="F37" s="55"/>
    </row>
    <row r="38" spans="1:6" ht="114.75" customHeight="1">
      <c r="A38" s="55" t="s">
        <v>23</v>
      </c>
      <c r="B38" s="55"/>
      <c r="C38" s="55"/>
      <c r="D38" s="55"/>
      <c r="E38" s="55"/>
      <c r="F38" s="55"/>
    </row>
    <row r="39" spans="1:6" ht="37.5" customHeight="1">
      <c r="A39" s="55" t="s">
        <v>24</v>
      </c>
      <c r="B39" s="55"/>
      <c r="C39" s="55"/>
      <c r="D39" s="55"/>
      <c r="E39" s="55"/>
      <c r="F39" s="55"/>
    </row>
  </sheetData>
  <mergeCells count="11">
    <mergeCell ref="A36:F36"/>
    <mergeCell ref="A37:F37"/>
    <mergeCell ref="A38:F38"/>
    <mergeCell ref="A39:F39"/>
    <mergeCell ref="A2:A3"/>
    <mergeCell ref="A29:A30"/>
    <mergeCell ref="A1:F1"/>
    <mergeCell ref="A27:C27"/>
    <mergeCell ref="A33:F33"/>
    <mergeCell ref="A34:F34"/>
    <mergeCell ref="A35:F35"/>
  </mergeCells>
  <phoneticPr fontId="10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4" sqref="C3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1" t="s">
        <v>25</v>
      </c>
      <c r="B1" s="61"/>
      <c r="C1" s="61"/>
    </row>
    <row r="2" spans="1:3" ht="64.5" customHeight="1">
      <c r="A2" s="59" t="s">
        <v>0</v>
      </c>
      <c r="B2" s="4" t="s">
        <v>26</v>
      </c>
      <c r="C2" s="3" t="s">
        <v>27</v>
      </c>
    </row>
    <row r="3" spans="1:3" ht="16.5" customHeight="1">
      <c r="A3" s="60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165260.4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5" t="s">
        <v>29</v>
      </c>
      <c r="B14" s="55"/>
      <c r="C14" s="55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5" sqref="C15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1" t="s">
        <v>30</v>
      </c>
      <c r="B1" s="61"/>
      <c r="C1" s="61"/>
      <c r="D1" s="61"/>
    </row>
    <row r="2" spans="1:4" ht="77.25" customHeight="1">
      <c r="A2" s="59" t="s">
        <v>0</v>
      </c>
      <c r="B2" s="4" t="s">
        <v>31</v>
      </c>
      <c r="C2" s="3" t="s">
        <v>32</v>
      </c>
      <c r="D2" s="3" t="s">
        <v>33</v>
      </c>
    </row>
    <row r="3" spans="1:4">
      <c r="A3" s="60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8</v>
      </c>
      <c r="C4" s="4">
        <v>3</v>
      </c>
      <c r="D4" s="4">
        <v>38430</v>
      </c>
    </row>
    <row r="5" spans="1:4">
      <c r="A5" s="5" t="s">
        <v>8</v>
      </c>
      <c r="B5" s="4">
        <f>SUM(B4:B4)</f>
        <v>8</v>
      </c>
      <c r="C5" s="4">
        <f>SUM(C4:C4)</f>
        <v>3</v>
      </c>
      <c r="D5" s="4">
        <f>SUM(D4:D4)</f>
        <v>38430</v>
      </c>
    </row>
    <row r="7" spans="1:4" ht="57.75" customHeight="1">
      <c r="A7" s="55" t="s">
        <v>34</v>
      </c>
      <c r="B7" s="55"/>
      <c r="C7" s="55"/>
      <c r="D7" s="55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2" sqref="A12:F12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2" t="s">
        <v>35</v>
      </c>
      <c r="B1" s="62"/>
      <c r="C1" s="62"/>
      <c r="D1" s="62"/>
      <c r="E1" s="62"/>
      <c r="F1" s="62"/>
    </row>
    <row r="2" spans="1:6" ht="65.25" customHeight="1">
      <c r="A2" s="59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0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270316.19</v>
      </c>
      <c r="D4" s="4">
        <v>1398192.84</v>
      </c>
      <c r="E4" s="4">
        <v>1371601.86</v>
      </c>
      <c r="F4" s="4">
        <f>C4+D4-E4</f>
        <v>296907.16999999993</v>
      </c>
    </row>
    <row r="5" spans="1:6" ht="31.5">
      <c r="A5" s="4">
        <v>2</v>
      </c>
      <c r="B5" s="5" t="s">
        <v>42</v>
      </c>
      <c r="C5" s="4">
        <v>-16463.86</v>
      </c>
      <c r="D5" s="4">
        <v>45921.120000000003</v>
      </c>
      <c r="E5" s="4">
        <v>41904.36</v>
      </c>
      <c r="F5" s="4">
        <f>D5-C5-E5</f>
        <v>20480.620000000003</v>
      </c>
    </row>
    <row r="6" spans="1:6">
      <c r="A6" s="5"/>
      <c r="B6" s="5"/>
      <c r="C6" s="5"/>
      <c r="D6" s="5"/>
      <c r="E6" s="5"/>
      <c r="F6" s="5"/>
    </row>
    <row r="7" spans="1:6">
      <c r="A7" s="48" t="s">
        <v>8</v>
      </c>
      <c r="B7" s="48"/>
      <c r="C7" s="6"/>
      <c r="D7" s="6"/>
      <c r="E7" s="7"/>
      <c r="F7" s="5"/>
    </row>
    <row r="9" spans="1:6" ht="16.5" customHeight="1">
      <c r="A9" s="55" t="s">
        <v>43</v>
      </c>
      <c r="B9" s="55"/>
      <c r="C9" s="55"/>
      <c r="D9" s="55"/>
      <c r="E9" s="55"/>
      <c r="F9" s="55"/>
    </row>
    <row r="11" spans="1:6" ht="56.25" customHeight="1">
      <c r="A11" s="55" t="s">
        <v>44</v>
      </c>
      <c r="B11" s="55"/>
      <c r="C11" s="55"/>
      <c r="D11" s="55"/>
      <c r="E11" s="55"/>
      <c r="F11" s="55"/>
    </row>
    <row r="12" spans="1:6" ht="79.5" customHeight="1">
      <c r="A12" s="55" t="s">
        <v>45</v>
      </c>
      <c r="B12" s="55"/>
      <c r="C12" s="55"/>
      <c r="D12" s="55"/>
      <c r="E12" s="55"/>
      <c r="F12" s="55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